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1"/>
  </bookViews>
  <sheets>
    <sheet name="DLC transmise la ACP" sheetId="1" r:id="rId1"/>
    <sheet name="Centralizator absorbtie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L98" authorId="0">
      <text>
        <r>
          <rPr>
            <b/>
            <sz val="9"/>
            <rFont val="Segoe UI"/>
            <family val="2"/>
          </rPr>
          <t>Author:</t>
        </r>
        <r>
          <rPr>
            <sz val="9"/>
            <rFont val="Segoe UI"/>
            <family val="2"/>
          </rPr>
          <t xml:space="preserve">
Valoarea AP 47 = 344.561.280,83. Diferenta de 20.385.959,21 euro reprezinta depasirea sumei alocate pentru axa 5</t>
        </r>
      </text>
    </comment>
    <comment ref="L99" authorId="0">
      <text>
        <r>
          <rPr>
            <sz val="9"/>
            <rFont val="Segoe UI"/>
            <family val="2"/>
          </rPr>
          <t>75,605,556.26 - contributia FSE af.chelt.decl in AP 48; 8,090,631.35 - top-up af.chelt.decl in AP 48 si 20,324,730.31 -  top-up af.chelt.decl in AP 47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C17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ca urmare a dezangajarii acceptata de RO in 2020</t>
        </r>
      </text>
    </comment>
  </commentList>
</comments>
</file>

<file path=xl/sharedStrings.xml><?xml version="1.0" encoding="utf-8"?>
<sst xmlns="http://schemas.openxmlformats.org/spreadsheetml/2006/main" count="137" uniqueCount="97">
  <si>
    <t>Numarul aplicatiei de plata</t>
  </si>
  <si>
    <t xml:space="preserve">Anul </t>
  </si>
  <si>
    <t>Data transmiterii la ACP</t>
  </si>
  <si>
    <t>21.01.2009</t>
  </si>
  <si>
    <t>Nr DLC</t>
  </si>
  <si>
    <t>19.02.2009</t>
  </si>
  <si>
    <t>18.05.2009</t>
  </si>
  <si>
    <t>29.07.2009</t>
  </si>
  <si>
    <t>26.08.2009</t>
  </si>
  <si>
    <t>18.09.2009</t>
  </si>
  <si>
    <t>26.11.2009</t>
  </si>
  <si>
    <t>07.12.2009</t>
  </si>
  <si>
    <t>22.01.2010</t>
  </si>
  <si>
    <t>15.02.2010</t>
  </si>
  <si>
    <t>24.03.2010</t>
  </si>
  <si>
    <t>27.04.2010</t>
  </si>
  <si>
    <t>26.11.2010</t>
  </si>
  <si>
    <t>08.12.2010</t>
  </si>
  <si>
    <t>20.04.2011</t>
  </si>
  <si>
    <t>06.06.2011</t>
  </si>
  <si>
    <t>30.06.2011</t>
  </si>
  <si>
    <t>26.07.2011</t>
  </si>
  <si>
    <t>27.10.2011</t>
  </si>
  <si>
    <t>12.12.2011</t>
  </si>
  <si>
    <t>03.02.2012</t>
  </si>
  <si>
    <t>02.04.2012</t>
  </si>
  <si>
    <t>11.05.2012</t>
  </si>
  <si>
    <t>14.05.2012</t>
  </si>
  <si>
    <t>12.11.2012</t>
  </si>
  <si>
    <t>26.11.2012</t>
  </si>
  <si>
    <t>03.12.2012</t>
  </si>
  <si>
    <t>04.12.2012</t>
  </si>
  <si>
    <t>06.12.2012</t>
  </si>
  <si>
    <t>27.02.2013</t>
  </si>
  <si>
    <t>28.03.2013</t>
  </si>
  <si>
    <t>08.04.2013</t>
  </si>
  <si>
    <t>18.04.2013</t>
  </si>
  <si>
    <t>29.04.2013</t>
  </si>
  <si>
    <t>09.05.2013</t>
  </si>
  <si>
    <t>05.07.2013</t>
  </si>
  <si>
    <t>24.07.2013</t>
  </si>
  <si>
    <t>28.07.2013</t>
  </si>
  <si>
    <t>04.09.2013</t>
  </si>
  <si>
    <t>12.09.2013</t>
  </si>
  <si>
    <t>10.09.2013</t>
  </si>
  <si>
    <t>20.09.2013</t>
  </si>
  <si>
    <t>27.09.2013</t>
  </si>
  <si>
    <t>07.10.2013</t>
  </si>
  <si>
    <t>18.10.2013</t>
  </si>
  <si>
    <t>22.10.2013</t>
  </si>
  <si>
    <t>25.10.2013</t>
  </si>
  <si>
    <t>29.10.2013</t>
  </si>
  <si>
    <t>31.10.2013</t>
  </si>
  <si>
    <t>11.11.2013</t>
  </si>
  <si>
    <t>15.11.2013</t>
  </si>
  <si>
    <t>22.11.2013</t>
  </si>
  <si>
    <t>03.12.2013</t>
  </si>
  <si>
    <t>06.12.2013</t>
  </si>
  <si>
    <t>Curs InfoEuro</t>
  </si>
  <si>
    <t>Valoarea FSE/DLC (lei)</t>
  </si>
  <si>
    <t>Valoarea FSE/DLC (euro)</t>
  </si>
  <si>
    <t>Valoarea aplicatiei de plata acceptata de CE (euro)</t>
  </si>
  <si>
    <t>30.10.2014</t>
  </si>
  <si>
    <t>Valoare eligibila /DLC (lei)</t>
  </si>
  <si>
    <t>Valoare eligibila /DLC (euro)</t>
  </si>
  <si>
    <t>Situatia declaratiilor de cheltuieli transmise ACP de catre AMPOSDRU</t>
  </si>
  <si>
    <t>06.11.2014</t>
  </si>
  <si>
    <t>14.11.2014</t>
  </si>
  <si>
    <t>19.11.2014</t>
  </si>
  <si>
    <t>25.11.2014</t>
  </si>
  <si>
    <t>05.12.2014</t>
  </si>
  <si>
    <t>10.12.2014</t>
  </si>
  <si>
    <t>15.12.2014</t>
  </si>
  <si>
    <t>22.12.2014</t>
  </si>
  <si>
    <t>Valoare public /DLC (lei)</t>
  </si>
  <si>
    <t>Valoare public /DLC (euro)</t>
  </si>
  <si>
    <t>TOTAL</t>
  </si>
  <si>
    <t>06.05.2016</t>
  </si>
  <si>
    <t>16.05.2016</t>
  </si>
  <si>
    <t>27.07.2016</t>
  </si>
  <si>
    <t>30.03.2017</t>
  </si>
  <si>
    <t>Alocare UE</t>
  </si>
  <si>
    <t xml:space="preserve">C(2016)8853 - 15/12/2016 </t>
  </si>
  <si>
    <t>Decizie CE SFC</t>
  </si>
  <si>
    <t>POSDRU 2007- 2013</t>
  </si>
  <si>
    <t>**Sume incasate prin intermediare+suma solicitata CE prin aplicatia finala de plata din martie 2017; Revizuita in Octombrie 2018 ca urmare a corespondentei cu CE</t>
  </si>
  <si>
    <t>suma solicitata finala in martie 2017</t>
  </si>
  <si>
    <t>suma solicitata finala revizie 2018</t>
  </si>
  <si>
    <t>euro</t>
  </si>
  <si>
    <t>n/a</t>
  </si>
  <si>
    <t>Suma incasata pentru aplicatii intermediare</t>
  </si>
  <si>
    <t>Suma solicitata in aplicatia de plata finala</t>
  </si>
  <si>
    <t>*Sume incasate de RO prin plati intermediare</t>
  </si>
  <si>
    <t>Rata de absorbtie curenta</t>
  </si>
  <si>
    <t>Rata de absorbtie efectiva</t>
  </si>
  <si>
    <t>Rata abs curentă calculată față de alocarea POSRU inițială</t>
  </si>
  <si>
    <t>Suma neabsorbită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</si>
</sst>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#,##0.000"/>
    <numFmt numFmtId="182" formatCode="#,##0.0000"/>
    <numFmt numFmtId="183" formatCode="0.0%"/>
    <numFmt numFmtId="184" formatCode="0.000%"/>
    <numFmt numFmtId="185" formatCode="[$-409]dddd\,\ mmmm\ dd\,\ yyyy"/>
    <numFmt numFmtId="186" formatCode="[$-409]d\-mmm\-yy;@"/>
    <numFmt numFmtId="187" formatCode="0.000"/>
    <numFmt numFmtId="188" formatCode="0.0000"/>
    <numFmt numFmtId="189" formatCode="0.0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7" fillId="0" borderId="0" xfId="0" applyFont="1" applyAlignment="1">
      <alignment/>
    </xf>
    <xf numFmtId="186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6" fontId="25" fillId="0" borderId="10" xfId="0" applyNumberFormat="1" applyFont="1" applyFill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4" fontId="47" fillId="0" borderId="0" xfId="0" applyNumberFormat="1" applyFont="1" applyAlignment="1">
      <alignment/>
    </xf>
    <xf numFmtId="4" fontId="0" fillId="0" borderId="10" xfId="0" applyNumberFormat="1" applyFill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86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188" fontId="0" fillId="0" borderId="12" xfId="0" applyNumberFormat="1" applyFont="1" applyBorder="1" applyAlignment="1">
      <alignment horizontal="center"/>
    </xf>
    <xf numFmtId="186" fontId="0" fillId="0" borderId="15" xfId="0" applyNumberFormat="1" applyFont="1" applyFill="1" applyBorder="1" applyAlignment="1">
      <alignment horizontal="center"/>
    </xf>
    <xf numFmtId="188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6" fontId="0" fillId="0" borderId="15" xfId="0" applyNumberFormat="1" applyFont="1" applyBorder="1" applyAlignment="1">
      <alignment horizontal="center"/>
    </xf>
    <xf numFmtId="4" fontId="47" fillId="0" borderId="0" xfId="0" applyNumberFormat="1" applyFont="1" applyFill="1" applyAlignment="1">
      <alignment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47" fillId="32" borderId="19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4" fontId="47" fillId="8" borderId="10" xfId="0" applyNumberFormat="1" applyFon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186" fontId="0" fillId="0" borderId="19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4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0" fontId="0" fillId="0" borderId="21" xfId="0" applyFill="1" applyBorder="1" applyAlignment="1">
      <alignment horizontal="center"/>
    </xf>
    <xf numFmtId="186" fontId="0" fillId="0" borderId="22" xfId="0" applyNumberFormat="1" applyFon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14" fontId="0" fillId="0" borderId="31" xfId="0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4" fontId="0" fillId="0" borderId="33" xfId="0" applyNumberFormat="1" applyFon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86" fontId="0" fillId="33" borderId="19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center"/>
    </xf>
    <xf numFmtId="4" fontId="0" fillId="33" borderId="34" xfId="0" applyNumberForma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6" xfId="0" applyFill="1" applyBorder="1" applyAlignment="1">
      <alignment horizontal="center" vertical="center" wrapText="1"/>
    </xf>
    <xf numFmtId="4" fontId="47" fillId="0" borderId="15" xfId="0" applyNumberFormat="1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 vertical="center"/>
    </xf>
    <xf numFmtId="14" fontId="47" fillId="0" borderId="15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41" fillId="0" borderId="0" xfId="53" applyAlignment="1">
      <alignment/>
    </xf>
    <xf numFmtId="4" fontId="0" fillId="34" borderId="24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10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7" fillId="35" borderId="19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10" fontId="0" fillId="0" borderId="10" xfId="0" applyNumberForma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50" fillId="0" borderId="0" xfId="0" applyFont="1" applyAlignment="1">
      <alignment wrapText="1"/>
    </xf>
    <xf numFmtId="10" fontId="48" fillId="0" borderId="0" xfId="59" applyNumberFormat="1" applyFont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Evolutia ratei de absorbtie POSDRU 2007-2019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5"/>
          <c:y val="0.16375"/>
          <c:w val="0.785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'Centralizator absorbtie'!$C$4</c:f>
              <c:strCache>
                <c:ptCount val="1"/>
                <c:pt idx="0">
                  <c:v>Alocare UE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'Centralizator absorbtie'!$B$5:$B$17</c:f>
              <c:numCache/>
            </c:numRef>
          </c:cat>
          <c:val>
            <c:numRef>
              <c:f>'Centralizator absorbtie'!$C$5:$C$17</c:f>
              <c:numCache/>
            </c:numRef>
          </c:val>
        </c:ser>
        <c:ser>
          <c:idx val="1"/>
          <c:order val="1"/>
          <c:tx>
            <c:strRef>
              <c:f>'Centralizator absorbtie'!$D$4</c:f>
              <c:strCache>
                <c:ptCount val="1"/>
                <c:pt idx="0">
                  <c:v>Suma incasata pentru aplicatii intermediare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'Centralizator absorbtie'!$B$5:$B$17</c:f>
              <c:numCache/>
            </c:numRef>
          </c:cat>
          <c:val>
            <c:numRef>
              <c:f>'Centralizator absorbtie'!$D$5:$D$17</c:f>
              <c:numCache/>
            </c:numRef>
          </c:val>
        </c:ser>
        <c:ser>
          <c:idx val="2"/>
          <c:order val="2"/>
          <c:tx>
            <c:strRef>
              <c:f>'Centralizator absorbtie'!$E$4</c:f>
              <c:strCache>
                <c:ptCount val="1"/>
                <c:pt idx="0">
                  <c:v>Suma solicitata in aplicatia de plata finala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'Centralizator absorbtie'!$B$5:$B$17</c:f>
              <c:numCache/>
            </c:numRef>
          </c:cat>
          <c:val>
            <c:numRef>
              <c:f>'Centralizator absorbtie'!$E$5:$E$17</c:f>
              <c:numCache/>
            </c:numRef>
          </c:val>
        </c:ser>
        <c:ser>
          <c:idx val="3"/>
          <c:order val="3"/>
          <c:tx>
            <c:strRef>
              <c:f>'Centralizator absorbtie'!$F$4</c:f>
              <c:strCache>
                <c:ptCount val="1"/>
                <c:pt idx="0">
                  <c:v>Rata de absorbtie efectiva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'Centralizator absorbtie'!$B$5:$B$17</c:f>
              <c:numCache/>
            </c:numRef>
          </c:cat>
          <c:val>
            <c:numRef>
              <c:f>'Centralizator absorbtie'!$F$5:$F$17</c:f>
              <c:numCache/>
            </c:numRef>
          </c:val>
        </c:ser>
        <c:ser>
          <c:idx val="4"/>
          <c:order val="4"/>
          <c:tx>
            <c:strRef>
              <c:f>'Centralizator absorbtie'!$G$4</c:f>
              <c:strCache>
                <c:ptCount val="1"/>
                <c:pt idx="0">
                  <c:v>Rata de absorbtie curenta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'Centralizator absorbtie'!$B$5:$B$17</c:f>
              <c:numCache/>
            </c:numRef>
          </c:cat>
          <c:val>
            <c:numRef>
              <c:f>'Centralizator absorbtie'!$G$5:$G$17</c:f>
              <c:numCache/>
            </c:numRef>
          </c:val>
        </c:ser>
        <c:axId val="60796990"/>
        <c:axId val="10301999"/>
      </c:barChart>
      <c:catAx>
        <c:axId val="60796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9699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485"/>
          <c:w val="0.27175"/>
          <c:h val="0.1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</xdr:row>
      <xdr:rowOff>57150</xdr:rowOff>
    </xdr:from>
    <xdr:to>
      <xdr:col>15</xdr:col>
      <xdr:colOff>447675</xdr:colOff>
      <xdr:row>20</xdr:row>
      <xdr:rowOff>38100</xdr:rowOff>
    </xdr:to>
    <xdr:graphicFrame>
      <xdr:nvGraphicFramePr>
        <xdr:cNvPr id="1" name="Chart 6"/>
        <xdr:cNvGraphicFramePr/>
      </xdr:nvGraphicFramePr>
      <xdr:xfrm>
        <a:off x="8572500" y="1390650"/>
        <a:ext cx="45720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190500</xdr:colOff>
      <xdr:row>20</xdr:row>
      <xdr:rowOff>123825</xdr:rowOff>
    </xdr:from>
    <xdr:ext cx="180975" cy="266700"/>
    <xdr:sp fLocksText="0">
      <xdr:nvSpPr>
        <xdr:cNvPr id="2" name="TextBox 7"/>
        <xdr:cNvSpPr txBox="1">
          <a:spLocks noChangeArrowheads="1"/>
        </xdr:cNvSpPr>
      </xdr:nvSpPr>
      <xdr:spPr>
        <a:xfrm>
          <a:off x="922972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ebgate.ec.europa.eu/sfc2007/frontoffice/commission/decision/display.do?objectUniqId=639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6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K7" sqref="K7:K9"/>
    </sheetView>
  </sheetViews>
  <sheetFormatPr defaultColWidth="9.140625" defaultRowHeight="15"/>
  <cols>
    <col min="1" max="1" width="8.7109375" style="0" customWidth="1"/>
    <col min="3" max="3" width="15.8515625" style="0" customWidth="1"/>
    <col min="4" max="5" width="19.140625" style="0" customWidth="1"/>
    <col min="6" max="6" width="18.00390625" style="0" customWidth="1"/>
    <col min="7" max="8" width="16.57421875" style="0" customWidth="1"/>
    <col min="9" max="9" width="20.421875" style="0" customWidth="1"/>
    <col min="10" max="10" width="13.140625" style="0" bestFit="1" customWidth="1"/>
    <col min="11" max="11" width="14.8515625" style="0" customWidth="1"/>
    <col min="12" max="12" width="20.28125" style="0" customWidth="1"/>
    <col min="13" max="13" width="24.8515625" style="0" customWidth="1"/>
    <col min="14" max="14" width="28.140625" style="0" customWidth="1"/>
  </cols>
  <sheetData>
    <row r="2" spans="1:12" ht="30.75" customHeight="1">
      <c r="A2" s="149" t="s">
        <v>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4" spans="1:12" s="5" customFormat="1" ht="45.75" customHeight="1" thickBot="1">
      <c r="A4" s="60" t="s">
        <v>4</v>
      </c>
      <c r="B4" s="60" t="s">
        <v>1</v>
      </c>
      <c r="C4" s="60" t="s">
        <v>2</v>
      </c>
      <c r="D4" s="60" t="s">
        <v>63</v>
      </c>
      <c r="E4" s="60" t="s">
        <v>74</v>
      </c>
      <c r="F4" s="60" t="s">
        <v>59</v>
      </c>
      <c r="G4" s="60" t="s">
        <v>64</v>
      </c>
      <c r="H4" s="60" t="s">
        <v>75</v>
      </c>
      <c r="I4" s="60" t="s">
        <v>60</v>
      </c>
      <c r="J4" s="60" t="s">
        <v>58</v>
      </c>
      <c r="K4" s="61" t="s">
        <v>0</v>
      </c>
      <c r="L4" s="61" t="s">
        <v>61</v>
      </c>
    </row>
    <row r="5" spans="1:12" ht="15">
      <c r="A5" s="52">
        <v>1</v>
      </c>
      <c r="B5" s="150">
        <v>2009</v>
      </c>
      <c r="C5" s="53" t="s">
        <v>3</v>
      </c>
      <c r="D5" s="39">
        <v>1870446.23</v>
      </c>
      <c r="E5" s="39">
        <v>1870446.23</v>
      </c>
      <c r="F5" s="39">
        <v>1402834.68</v>
      </c>
      <c r="G5" s="39">
        <f>D5/J5</f>
        <v>465261.98447838414</v>
      </c>
      <c r="H5" s="39">
        <f>E5/J5</f>
        <v>465261.98447838414</v>
      </c>
      <c r="I5" s="39">
        <f>F5/J5</f>
        <v>348946.49022436695</v>
      </c>
      <c r="J5" s="35">
        <v>4.0202</v>
      </c>
      <c r="K5" s="154">
        <v>1</v>
      </c>
      <c r="L5" s="141">
        <v>335025.91</v>
      </c>
    </row>
    <row r="6" spans="1:13" ht="15">
      <c r="A6" s="54">
        <v>2</v>
      </c>
      <c r="B6" s="148"/>
      <c r="C6" s="6" t="s">
        <v>5</v>
      </c>
      <c r="D6" s="3">
        <v>472.46</v>
      </c>
      <c r="E6" s="3">
        <v>472.46</v>
      </c>
      <c r="F6" s="7">
        <v>354.35</v>
      </c>
      <c r="G6" s="7">
        <f aca="true" t="shared" si="0" ref="G6:G69">D6/J6</f>
        <v>111.35045958048549</v>
      </c>
      <c r="H6" s="7">
        <f aca="true" t="shared" si="1" ref="H6:H69">E6/J6</f>
        <v>111.35045958048549</v>
      </c>
      <c r="I6" s="7">
        <f aca="true" t="shared" si="2" ref="I6:I69">F6/J6</f>
        <v>83.51402309686543</v>
      </c>
      <c r="J6" s="10">
        <v>4.243</v>
      </c>
      <c r="K6" s="155"/>
      <c r="L6" s="142"/>
      <c r="M6">
        <f>L5/SUM(I5:I6)</f>
        <v>0.9598771048991682</v>
      </c>
    </row>
    <row r="7" spans="1:12" ht="15">
      <c r="A7" s="54">
        <v>3</v>
      </c>
      <c r="B7" s="148"/>
      <c r="C7" s="6" t="s">
        <v>6</v>
      </c>
      <c r="D7" s="7">
        <v>163800</v>
      </c>
      <c r="E7" s="7">
        <v>163800</v>
      </c>
      <c r="F7" s="7">
        <v>163800</v>
      </c>
      <c r="G7" s="7">
        <f t="shared" si="0"/>
        <v>39108.94635054796</v>
      </c>
      <c r="H7" s="7">
        <f t="shared" si="1"/>
        <v>39108.94635054796</v>
      </c>
      <c r="I7" s="7">
        <f t="shared" si="2"/>
        <v>39108.94635054796</v>
      </c>
      <c r="J7" s="3">
        <v>4.1883</v>
      </c>
      <c r="K7" s="154">
        <v>2</v>
      </c>
      <c r="L7" s="141">
        <v>1132391.37</v>
      </c>
    </row>
    <row r="8" spans="1:12" ht="15">
      <c r="A8" s="54">
        <v>4</v>
      </c>
      <c r="B8" s="148"/>
      <c r="C8" s="6" t="s">
        <v>7</v>
      </c>
      <c r="D8" s="7">
        <v>565885.41</v>
      </c>
      <c r="E8" s="7">
        <v>553111.51</v>
      </c>
      <c r="F8" s="7">
        <v>488724.97</v>
      </c>
      <c r="G8" s="7">
        <f t="shared" si="0"/>
        <v>134302.9334282663</v>
      </c>
      <c r="H8" s="7">
        <f t="shared" si="1"/>
        <v>131271.2732882402</v>
      </c>
      <c r="I8" s="7">
        <f t="shared" si="2"/>
        <v>115990.26225228433</v>
      </c>
      <c r="J8" s="3">
        <v>4.2135</v>
      </c>
      <c r="K8" s="158"/>
      <c r="L8" s="143"/>
    </row>
    <row r="9" spans="1:12" ht="15">
      <c r="A9" s="54">
        <v>5</v>
      </c>
      <c r="B9" s="148"/>
      <c r="C9" s="6" t="s">
        <v>8</v>
      </c>
      <c r="D9" s="7">
        <v>5106521.1</v>
      </c>
      <c r="E9" s="7">
        <v>4965010.98</v>
      </c>
      <c r="F9" s="7">
        <v>4337920.09</v>
      </c>
      <c r="G9" s="7">
        <f t="shared" si="0"/>
        <v>1201675.7500882456</v>
      </c>
      <c r="H9" s="7">
        <f t="shared" si="1"/>
        <v>1168375.3335686552</v>
      </c>
      <c r="I9" s="7">
        <f t="shared" si="2"/>
        <v>1020807.17496176</v>
      </c>
      <c r="J9" s="3">
        <v>4.2495</v>
      </c>
      <c r="K9" s="155"/>
      <c r="L9" s="142"/>
    </row>
    <row r="10" spans="1:12" ht="15">
      <c r="A10" s="54">
        <v>6</v>
      </c>
      <c r="B10" s="148"/>
      <c r="C10" s="6" t="s">
        <v>8</v>
      </c>
      <c r="D10" s="7">
        <v>7447763.110000001</v>
      </c>
      <c r="E10" s="7">
        <v>7211014.85</v>
      </c>
      <c r="F10" s="7">
        <v>6189040.28</v>
      </c>
      <c r="G10" s="7">
        <f t="shared" si="0"/>
        <v>1752621.0401223674</v>
      </c>
      <c r="H10" s="7">
        <f t="shared" si="1"/>
        <v>1696909.012825038</v>
      </c>
      <c r="I10" s="7">
        <f t="shared" si="2"/>
        <v>1456416.1148370397</v>
      </c>
      <c r="J10" s="3">
        <v>4.2495</v>
      </c>
      <c r="K10" s="154">
        <v>3</v>
      </c>
      <c r="L10" s="141">
        <v>8400876.06</v>
      </c>
    </row>
    <row r="11" spans="1:12" ht="15">
      <c r="A11" s="54">
        <v>7</v>
      </c>
      <c r="B11" s="148"/>
      <c r="C11" s="6" t="s">
        <v>9</v>
      </c>
      <c r="D11" s="7">
        <v>1276222.94</v>
      </c>
      <c r="E11" s="7">
        <v>1258057.47</v>
      </c>
      <c r="F11" s="7">
        <v>1087115.81</v>
      </c>
      <c r="G11" s="7">
        <f t="shared" si="0"/>
        <v>298552.6329333052</v>
      </c>
      <c r="H11" s="7">
        <f t="shared" si="1"/>
        <v>294303.1019720682</v>
      </c>
      <c r="I11" s="7">
        <f t="shared" si="2"/>
        <v>254313.94249888882</v>
      </c>
      <c r="J11" s="3">
        <v>4.2747</v>
      </c>
      <c r="K11" s="158"/>
      <c r="L11" s="143"/>
    </row>
    <row r="12" spans="1:12" ht="15">
      <c r="A12" s="54">
        <v>8</v>
      </c>
      <c r="B12" s="148"/>
      <c r="C12" s="6" t="s">
        <v>10</v>
      </c>
      <c r="D12" s="7">
        <v>13725429.790000001</v>
      </c>
      <c r="E12" s="7">
        <v>13384796.46</v>
      </c>
      <c r="F12" s="7">
        <v>11650898.7</v>
      </c>
      <c r="G12" s="7">
        <f t="shared" si="0"/>
        <v>3188475.338583409</v>
      </c>
      <c r="H12" s="7">
        <f t="shared" si="1"/>
        <v>3109344.776639487</v>
      </c>
      <c r="I12" s="7">
        <f t="shared" si="2"/>
        <v>2706553.0002090735</v>
      </c>
      <c r="J12" s="3">
        <v>4.3047</v>
      </c>
      <c r="K12" s="158"/>
      <c r="L12" s="143"/>
    </row>
    <row r="13" spans="1:12" ht="15.75" thickBot="1">
      <c r="A13" s="55">
        <v>9</v>
      </c>
      <c r="B13" s="151"/>
      <c r="C13" s="56" t="s">
        <v>11</v>
      </c>
      <c r="D13" s="46">
        <v>8491566.18</v>
      </c>
      <c r="E13" s="46">
        <v>8304528.09</v>
      </c>
      <c r="F13" s="46">
        <v>7079902.06</v>
      </c>
      <c r="G13" s="46">
        <f t="shared" si="0"/>
        <v>1986888.9934016566</v>
      </c>
      <c r="H13" s="46">
        <f t="shared" si="1"/>
        <v>1943125.108802471</v>
      </c>
      <c r="I13" s="46">
        <f t="shared" si="2"/>
        <v>1656582.4465346998</v>
      </c>
      <c r="J13" s="45">
        <v>4.2738</v>
      </c>
      <c r="K13" s="158"/>
      <c r="L13" s="143"/>
    </row>
    <row r="14" spans="1:12" ht="15">
      <c r="A14" s="52">
        <v>10</v>
      </c>
      <c r="B14" s="150">
        <v>2010</v>
      </c>
      <c r="C14" s="53" t="s">
        <v>12</v>
      </c>
      <c r="D14" s="39">
        <v>12722405.090000004</v>
      </c>
      <c r="E14" s="39">
        <v>12406639.35</v>
      </c>
      <c r="F14" s="39">
        <v>11198615.23</v>
      </c>
      <c r="G14" s="39">
        <f t="shared" si="0"/>
        <v>3005884.2504430013</v>
      </c>
      <c r="H14" s="39">
        <f t="shared" si="1"/>
        <v>2931279.2321323096</v>
      </c>
      <c r="I14" s="39">
        <f t="shared" si="2"/>
        <v>2645863.019492026</v>
      </c>
      <c r="J14" s="35">
        <v>4.2325</v>
      </c>
      <c r="K14" s="155"/>
      <c r="L14" s="142"/>
    </row>
    <row r="15" spans="1:12" ht="15">
      <c r="A15" s="54">
        <v>11</v>
      </c>
      <c r="B15" s="148"/>
      <c r="C15" s="6" t="s">
        <v>12</v>
      </c>
      <c r="D15" s="7">
        <v>18844244.499999996</v>
      </c>
      <c r="E15" s="7">
        <v>18291698.33</v>
      </c>
      <c r="F15" s="7">
        <v>15912213.35</v>
      </c>
      <c r="G15" s="7">
        <f t="shared" si="0"/>
        <v>4452272.770230359</v>
      </c>
      <c r="H15" s="7">
        <f t="shared" si="1"/>
        <v>4321724.354400472</v>
      </c>
      <c r="I15" s="7">
        <f t="shared" si="2"/>
        <v>3759530.620200827</v>
      </c>
      <c r="J15" s="3">
        <v>4.2325</v>
      </c>
      <c r="K15" s="154">
        <v>4</v>
      </c>
      <c r="L15" s="141">
        <v>9904927.51</v>
      </c>
    </row>
    <row r="16" spans="1:12" ht="15">
      <c r="A16" s="41">
        <v>12</v>
      </c>
      <c r="B16" s="148"/>
      <c r="C16" s="2" t="s">
        <v>13</v>
      </c>
      <c r="D16" s="7">
        <v>11394769.43</v>
      </c>
      <c r="E16" s="7">
        <v>11112680</v>
      </c>
      <c r="F16" s="7">
        <v>9803239.23</v>
      </c>
      <c r="G16" s="7">
        <f t="shared" si="0"/>
        <v>2755021.6223404254</v>
      </c>
      <c r="H16" s="7">
        <f t="shared" si="1"/>
        <v>2686818.1818181816</v>
      </c>
      <c r="I16" s="7">
        <f t="shared" si="2"/>
        <v>2370222.250967118</v>
      </c>
      <c r="J16" s="10">
        <v>4.136</v>
      </c>
      <c r="K16" s="158"/>
      <c r="L16" s="143"/>
    </row>
    <row r="17" spans="1:12" ht="15">
      <c r="A17" s="41">
        <v>13</v>
      </c>
      <c r="B17" s="148"/>
      <c r="C17" s="2" t="s">
        <v>14</v>
      </c>
      <c r="D17" s="7">
        <v>9803378.589999998</v>
      </c>
      <c r="E17" s="7">
        <v>9566273.22</v>
      </c>
      <c r="F17" s="7">
        <v>8483259.41</v>
      </c>
      <c r="G17" s="7">
        <f t="shared" si="0"/>
        <v>2376000.627726611</v>
      </c>
      <c r="H17" s="7">
        <f t="shared" si="1"/>
        <v>2318534.469219583</v>
      </c>
      <c r="I17" s="7">
        <f t="shared" si="2"/>
        <v>2056049.299563742</v>
      </c>
      <c r="J17" s="10">
        <v>4.126</v>
      </c>
      <c r="K17" s="158"/>
      <c r="L17" s="143"/>
    </row>
    <row r="18" spans="1:12" ht="15">
      <c r="A18" s="41">
        <v>14</v>
      </c>
      <c r="B18" s="148"/>
      <c r="C18" s="2" t="s">
        <v>15</v>
      </c>
      <c r="D18" s="7">
        <v>11716065.049999997</v>
      </c>
      <c r="E18" s="7">
        <v>11304300.52</v>
      </c>
      <c r="F18" s="7">
        <v>10034267.27</v>
      </c>
      <c r="G18" s="7">
        <f t="shared" si="0"/>
        <v>2877579.5284293247</v>
      </c>
      <c r="H18" s="7">
        <f t="shared" si="1"/>
        <v>2776446.154979737</v>
      </c>
      <c r="I18" s="7">
        <f t="shared" si="2"/>
        <v>2464513.6362519953</v>
      </c>
      <c r="J18" s="3">
        <v>4.0715</v>
      </c>
      <c r="K18" s="155"/>
      <c r="L18" s="142"/>
    </row>
    <row r="19" spans="1:12" ht="15">
      <c r="A19" s="41">
        <v>15</v>
      </c>
      <c r="B19" s="148"/>
      <c r="C19" s="2" t="s">
        <v>16</v>
      </c>
      <c r="D19" s="7">
        <v>39929330.31000002</v>
      </c>
      <c r="E19" s="7">
        <v>38823707.57</v>
      </c>
      <c r="F19" s="7">
        <v>33988594.16</v>
      </c>
      <c r="G19" s="7">
        <f t="shared" si="0"/>
        <v>9351569.232750952</v>
      </c>
      <c r="H19" s="7">
        <f t="shared" si="1"/>
        <v>9092629.06225116</v>
      </c>
      <c r="I19" s="7">
        <f t="shared" si="2"/>
        <v>7960230.961637546</v>
      </c>
      <c r="J19" s="3">
        <v>4.2698</v>
      </c>
      <c r="K19" s="154">
        <v>5</v>
      </c>
      <c r="L19" s="141">
        <v>17129888.3</v>
      </c>
    </row>
    <row r="20" spans="1:12" ht="15">
      <c r="A20" s="41">
        <v>16</v>
      </c>
      <c r="B20" s="148"/>
      <c r="C20" s="2" t="s">
        <v>17</v>
      </c>
      <c r="D20" s="7">
        <v>22273952.049999997</v>
      </c>
      <c r="E20" s="7">
        <v>21591398.34</v>
      </c>
      <c r="F20" s="7">
        <v>19218484.58</v>
      </c>
      <c r="G20" s="7">
        <f t="shared" si="0"/>
        <v>5186864.459865402</v>
      </c>
      <c r="H20" s="7">
        <f t="shared" si="1"/>
        <v>5027920.345574366</v>
      </c>
      <c r="I20" s="7">
        <f t="shared" si="2"/>
        <v>4475347.455929954</v>
      </c>
      <c r="J20" s="3">
        <v>4.2943</v>
      </c>
      <c r="K20" s="158"/>
      <c r="L20" s="143"/>
    </row>
    <row r="21" spans="1:12" ht="15.75" thickBot="1">
      <c r="A21" s="44">
        <v>17</v>
      </c>
      <c r="B21" s="151"/>
      <c r="C21" s="49" t="s">
        <v>17</v>
      </c>
      <c r="D21" s="46">
        <v>26378518.309999995</v>
      </c>
      <c r="E21" s="46">
        <v>25571265.91</v>
      </c>
      <c r="F21" s="46">
        <v>22128889.72</v>
      </c>
      <c r="G21" s="46">
        <f t="shared" si="0"/>
        <v>6142681.766527722</v>
      </c>
      <c r="H21" s="46">
        <f t="shared" si="1"/>
        <v>5954699.464406306</v>
      </c>
      <c r="I21" s="46">
        <f t="shared" si="2"/>
        <v>5153084.255874066</v>
      </c>
      <c r="J21" s="45">
        <v>4.2943</v>
      </c>
      <c r="K21" s="158"/>
      <c r="L21" s="146"/>
    </row>
    <row r="22" spans="1:12" ht="15">
      <c r="A22" s="37">
        <v>18</v>
      </c>
      <c r="B22" s="150">
        <v>2011</v>
      </c>
      <c r="C22" s="38" t="s">
        <v>18</v>
      </c>
      <c r="D22" s="39">
        <v>34388402.879999995</v>
      </c>
      <c r="E22" s="39">
        <v>33414063.12</v>
      </c>
      <c r="F22" s="39">
        <v>28560854.16</v>
      </c>
      <c r="G22" s="39">
        <f t="shared" si="0"/>
        <v>8426464.807645183</v>
      </c>
      <c r="H22" s="39">
        <f t="shared" si="1"/>
        <v>8187714.560156824</v>
      </c>
      <c r="I22" s="39">
        <f t="shared" si="2"/>
        <v>6998494.035775544</v>
      </c>
      <c r="J22" s="48">
        <v>4.081</v>
      </c>
      <c r="K22" s="35">
        <v>6</v>
      </c>
      <c r="L22" s="51">
        <v>7055143.04</v>
      </c>
    </row>
    <row r="23" spans="1:12" ht="15">
      <c r="A23" s="41">
        <v>19</v>
      </c>
      <c r="B23" s="148"/>
      <c r="C23" s="2" t="s">
        <v>18</v>
      </c>
      <c r="D23" s="7">
        <v>32388802.43</v>
      </c>
      <c r="E23" s="7">
        <v>31575232.84</v>
      </c>
      <c r="F23" s="7">
        <v>27910381.43</v>
      </c>
      <c r="G23" s="7">
        <f t="shared" si="0"/>
        <v>7854687.141991027</v>
      </c>
      <c r="H23" s="7">
        <f t="shared" si="1"/>
        <v>7657386.404753244</v>
      </c>
      <c r="I23" s="7">
        <f t="shared" si="2"/>
        <v>6768614.388262399</v>
      </c>
      <c r="J23" s="3">
        <v>4.1235</v>
      </c>
      <c r="K23" s="144">
        <v>7</v>
      </c>
      <c r="L23" s="141">
        <v>23052302.77</v>
      </c>
    </row>
    <row r="24" spans="1:12" ht="15">
      <c r="A24" s="41">
        <v>20</v>
      </c>
      <c r="B24" s="148"/>
      <c r="C24" s="2" t="s">
        <v>18</v>
      </c>
      <c r="D24" s="7">
        <v>32115529.629999995</v>
      </c>
      <c r="E24" s="7">
        <v>31301807.03</v>
      </c>
      <c r="F24" s="7">
        <v>27364468</v>
      </c>
      <c r="G24" s="7">
        <f t="shared" si="0"/>
        <v>7788415.091548441</v>
      </c>
      <c r="H24" s="7">
        <f t="shared" si="1"/>
        <v>7591077.247483934</v>
      </c>
      <c r="I24" s="7">
        <f t="shared" si="2"/>
        <v>6636223.596459319</v>
      </c>
      <c r="J24" s="3">
        <v>4.1235</v>
      </c>
      <c r="K24" s="148"/>
      <c r="L24" s="143"/>
    </row>
    <row r="25" spans="1:12" ht="15">
      <c r="A25" s="41">
        <v>21</v>
      </c>
      <c r="B25" s="148"/>
      <c r="C25" s="2" t="s">
        <v>19</v>
      </c>
      <c r="D25" s="7">
        <v>49771597.31</v>
      </c>
      <c r="E25" s="7">
        <v>48409312.87</v>
      </c>
      <c r="F25" s="7">
        <v>42527955.27</v>
      </c>
      <c r="G25" s="7">
        <f t="shared" si="0"/>
        <v>12070230.947011035</v>
      </c>
      <c r="H25" s="7">
        <f t="shared" si="1"/>
        <v>11739860.038801989</v>
      </c>
      <c r="I25" s="7">
        <f t="shared" si="2"/>
        <v>10313557.722808294</v>
      </c>
      <c r="J25" s="3">
        <v>4.1235</v>
      </c>
      <c r="K25" s="145"/>
      <c r="L25" s="142"/>
    </row>
    <row r="26" spans="1:12" ht="15">
      <c r="A26" s="41">
        <v>22</v>
      </c>
      <c r="B26" s="148"/>
      <c r="C26" s="2" t="s">
        <v>20</v>
      </c>
      <c r="D26" s="7">
        <v>16243907.170000004</v>
      </c>
      <c r="E26" s="7">
        <v>15746651.39</v>
      </c>
      <c r="F26" s="7">
        <v>13779457.01</v>
      </c>
      <c r="G26" s="7">
        <f t="shared" si="0"/>
        <v>3939349.3803807455</v>
      </c>
      <c r="H26" s="7">
        <f t="shared" si="1"/>
        <v>3818758.673457015</v>
      </c>
      <c r="I26" s="7">
        <f t="shared" si="2"/>
        <v>3341689.586516309</v>
      </c>
      <c r="J26" s="3">
        <v>4.1235</v>
      </c>
      <c r="K26" s="144">
        <v>8</v>
      </c>
      <c r="L26" s="141">
        <v>35913210.7</v>
      </c>
    </row>
    <row r="27" spans="1:12" ht="15">
      <c r="A27" s="41">
        <v>23</v>
      </c>
      <c r="B27" s="148"/>
      <c r="C27" s="2" t="s">
        <v>20</v>
      </c>
      <c r="D27" s="7">
        <v>25641733.930000003</v>
      </c>
      <c r="E27" s="7">
        <v>24595777.06</v>
      </c>
      <c r="F27" s="7">
        <v>21443517.28</v>
      </c>
      <c r="G27" s="7">
        <f t="shared" si="0"/>
        <v>6218439.173032619</v>
      </c>
      <c r="H27" s="7">
        <f t="shared" si="1"/>
        <v>5964781.6321086455</v>
      </c>
      <c r="I27" s="7">
        <f t="shared" si="2"/>
        <v>5200319.45677216</v>
      </c>
      <c r="J27" s="3">
        <v>4.1235</v>
      </c>
      <c r="K27" s="148"/>
      <c r="L27" s="143"/>
    </row>
    <row r="28" spans="1:12" ht="15">
      <c r="A28" s="41">
        <v>24</v>
      </c>
      <c r="B28" s="148"/>
      <c r="C28" s="2" t="s">
        <v>20</v>
      </c>
      <c r="D28" s="7">
        <v>31755719.32</v>
      </c>
      <c r="E28" s="7">
        <v>30838930.61</v>
      </c>
      <c r="F28" s="7">
        <v>26852133.03</v>
      </c>
      <c r="G28" s="7">
        <f t="shared" si="0"/>
        <v>7701156.619376743</v>
      </c>
      <c r="H28" s="7">
        <f t="shared" si="1"/>
        <v>7478823.962653086</v>
      </c>
      <c r="I28" s="7">
        <f t="shared" si="2"/>
        <v>6511975.998544926</v>
      </c>
      <c r="J28" s="3">
        <v>4.1235</v>
      </c>
      <c r="K28" s="148"/>
      <c r="L28" s="143"/>
    </row>
    <row r="29" spans="1:12" ht="15">
      <c r="A29" s="41">
        <v>25</v>
      </c>
      <c r="B29" s="148"/>
      <c r="C29" s="2" t="s">
        <v>21</v>
      </c>
      <c r="D29" s="7">
        <v>21531016.44</v>
      </c>
      <c r="E29" s="7">
        <v>20945452.49</v>
      </c>
      <c r="F29" s="7">
        <v>18353179.42</v>
      </c>
      <c r="G29" s="7">
        <f t="shared" si="0"/>
        <v>5113648.36480228</v>
      </c>
      <c r="H29" s="7">
        <f t="shared" si="1"/>
        <v>4974576.057475359</v>
      </c>
      <c r="I29" s="7">
        <f t="shared" si="2"/>
        <v>4358907.355420972</v>
      </c>
      <c r="J29" s="3">
        <v>4.2105</v>
      </c>
      <c r="K29" s="148"/>
      <c r="L29" s="143"/>
    </row>
    <row r="30" spans="1:12" ht="15">
      <c r="A30" s="41">
        <v>26</v>
      </c>
      <c r="B30" s="148"/>
      <c r="C30" s="2" t="s">
        <v>21</v>
      </c>
      <c r="D30" s="7">
        <v>45671073.45</v>
      </c>
      <c r="E30" s="7">
        <v>44451748.46</v>
      </c>
      <c r="F30" s="7">
        <v>39071520.22</v>
      </c>
      <c r="G30" s="7">
        <f t="shared" si="0"/>
        <v>10846947.737798363</v>
      </c>
      <c r="H30" s="7">
        <f t="shared" si="1"/>
        <v>10557356.242726518</v>
      </c>
      <c r="I30" s="7">
        <f t="shared" si="2"/>
        <v>9279544.04940031</v>
      </c>
      <c r="J30" s="3">
        <v>4.2105</v>
      </c>
      <c r="K30" s="148"/>
      <c r="L30" s="143"/>
    </row>
    <row r="31" spans="1:12" ht="15">
      <c r="A31" s="41">
        <v>27</v>
      </c>
      <c r="B31" s="148"/>
      <c r="C31" s="2" t="s">
        <v>21</v>
      </c>
      <c r="D31" s="7">
        <v>41833300.69999999</v>
      </c>
      <c r="E31" s="7">
        <v>40693006.66</v>
      </c>
      <c r="F31" s="7">
        <v>36066709.71</v>
      </c>
      <c r="G31" s="7">
        <f t="shared" si="0"/>
        <v>9935471.012943828</v>
      </c>
      <c r="H31" s="7">
        <f t="shared" si="1"/>
        <v>9664649.485809287</v>
      </c>
      <c r="I31" s="7">
        <f t="shared" si="2"/>
        <v>8565897.092981832</v>
      </c>
      <c r="J31" s="3">
        <v>4.2105</v>
      </c>
      <c r="K31" s="145"/>
      <c r="L31" s="142"/>
    </row>
    <row r="32" spans="1:12" ht="15">
      <c r="A32" s="41">
        <v>28</v>
      </c>
      <c r="B32" s="148"/>
      <c r="C32" s="2" t="s">
        <v>22</v>
      </c>
      <c r="D32" s="7">
        <v>44194719.05</v>
      </c>
      <c r="E32" s="7">
        <v>43039222.11</v>
      </c>
      <c r="F32" s="7">
        <v>38736252.37</v>
      </c>
      <c r="G32" s="7">
        <f t="shared" si="0"/>
        <v>10204275.929346569</v>
      </c>
      <c r="H32" s="7">
        <f t="shared" si="1"/>
        <v>9937479.129531285</v>
      </c>
      <c r="I32" s="7">
        <f t="shared" si="2"/>
        <v>8943951.135996304</v>
      </c>
      <c r="J32" s="10">
        <v>4.331</v>
      </c>
      <c r="K32" s="144">
        <v>9</v>
      </c>
      <c r="L32" s="141">
        <v>57270409.68</v>
      </c>
    </row>
    <row r="33" spans="1:12" ht="15">
      <c r="A33" s="41">
        <v>29</v>
      </c>
      <c r="B33" s="148"/>
      <c r="C33" s="2" t="s">
        <v>22</v>
      </c>
      <c r="D33" s="7">
        <v>59608164.29</v>
      </c>
      <c r="E33" s="7">
        <v>57311582.91</v>
      </c>
      <c r="F33" s="7">
        <v>51429259.87</v>
      </c>
      <c r="G33" s="7">
        <f t="shared" si="0"/>
        <v>13763141.142923111</v>
      </c>
      <c r="H33" s="7">
        <f t="shared" si="1"/>
        <v>13232875.29669822</v>
      </c>
      <c r="I33" s="7">
        <f t="shared" si="2"/>
        <v>11874684.800277071</v>
      </c>
      <c r="J33" s="10">
        <v>4.331</v>
      </c>
      <c r="K33" s="148"/>
      <c r="L33" s="143"/>
    </row>
    <row r="34" spans="1:12" ht="15">
      <c r="A34" s="41">
        <v>30</v>
      </c>
      <c r="B34" s="148"/>
      <c r="C34" s="2" t="s">
        <v>22</v>
      </c>
      <c r="D34" s="7">
        <v>65278159.05</v>
      </c>
      <c r="E34" s="7">
        <v>63423506.44</v>
      </c>
      <c r="F34" s="7">
        <v>56466782.88</v>
      </c>
      <c r="G34" s="7">
        <f t="shared" si="0"/>
        <v>15072306.407296235</v>
      </c>
      <c r="H34" s="7">
        <f t="shared" si="1"/>
        <v>14644079.067190023</v>
      </c>
      <c r="I34" s="7">
        <f t="shared" si="2"/>
        <v>13037816.411914106</v>
      </c>
      <c r="J34" s="10">
        <v>4.331</v>
      </c>
      <c r="K34" s="148"/>
      <c r="L34" s="143"/>
    </row>
    <row r="35" spans="1:12" ht="15">
      <c r="A35" s="41">
        <v>31</v>
      </c>
      <c r="B35" s="148"/>
      <c r="C35" s="2" t="s">
        <v>22</v>
      </c>
      <c r="D35" s="7">
        <v>64597098.140000015</v>
      </c>
      <c r="E35" s="7">
        <v>62705700.87</v>
      </c>
      <c r="F35" s="7">
        <v>55822786.5</v>
      </c>
      <c r="G35" s="7">
        <f t="shared" si="0"/>
        <v>14915053.83052413</v>
      </c>
      <c r="H35" s="7">
        <f t="shared" si="1"/>
        <v>14478342.385130452</v>
      </c>
      <c r="I35" s="7">
        <f t="shared" si="2"/>
        <v>12889121.79635188</v>
      </c>
      <c r="J35" s="10">
        <v>4.331</v>
      </c>
      <c r="K35" s="148"/>
      <c r="L35" s="143"/>
    </row>
    <row r="36" spans="1:12" ht="15">
      <c r="A36" s="41">
        <v>32</v>
      </c>
      <c r="B36" s="148"/>
      <c r="C36" s="2" t="s">
        <v>22</v>
      </c>
      <c r="D36" s="7">
        <v>62244592.09</v>
      </c>
      <c r="E36" s="7">
        <v>60469404.5</v>
      </c>
      <c r="F36" s="7">
        <v>51145551.25</v>
      </c>
      <c r="G36" s="7">
        <f t="shared" si="0"/>
        <v>14371875.338259062</v>
      </c>
      <c r="H36" s="7">
        <f t="shared" si="1"/>
        <v>13961995.959362732</v>
      </c>
      <c r="I36" s="7">
        <f t="shared" si="2"/>
        <v>11809178.307550218</v>
      </c>
      <c r="J36" s="10">
        <v>4.331</v>
      </c>
      <c r="K36" s="145"/>
      <c r="L36" s="142"/>
    </row>
    <row r="37" spans="1:12" ht="15">
      <c r="A37" s="41">
        <v>33</v>
      </c>
      <c r="B37" s="148"/>
      <c r="C37" s="2" t="s">
        <v>23</v>
      </c>
      <c r="D37" s="7">
        <v>72141536.2</v>
      </c>
      <c r="E37" s="7">
        <v>70293222.89</v>
      </c>
      <c r="F37" s="7">
        <v>60853796.83</v>
      </c>
      <c r="G37" s="7">
        <f t="shared" si="0"/>
        <v>16577401.580955008</v>
      </c>
      <c r="H37" s="7">
        <f t="shared" si="1"/>
        <v>16152677.71726642</v>
      </c>
      <c r="I37" s="7">
        <f t="shared" si="2"/>
        <v>13983592.267567443</v>
      </c>
      <c r="J37" s="3">
        <v>4.3518</v>
      </c>
      <c r="K37" s="144">
        <v>10</v>
      </c>
      <c r="L37" s="141">
        <v>30135306.72</v>
      </c>
    </row>
    <row r="38" spans="1:12" ht="15.75" thickBot="1">
      <c r="A38" s="44">
        <v>34</v>
      </c>
      <c r="B38" s="151"/>
      <c r="C38" s="49" t="s">
        <v>23</v>
      </c>
      <c r="D38" s="46">
        <v>85913235.5</v>
      </c>
      <c r="E38" s="46">
        <v>82972404.23</v>
      </c>
      <c r="F38" s="46">
        <v>73665042.84</v>
      </c>
      <c r="G38" s="46">
        <f t="shared" si="0"/>
        <v>19741999.977021005</v>
      </c>
      <c r="H38" s="46">
        <f t="shared" si="1"/>
        <v>19066226.441932075</v>
      </c>
      <c r="I38" s="46">
        <f t="shared" si="2"/>
        <v>16927488.12905005</v>
      </c>
      <c r="J38" s="45">
        <v>4.3518</v>
      </c>
      <c r="K38" s="151"/>
      <c r="L38" s="146"/>
    </row>
    <row r="39" spans="1:12" ht="15">
      <c r="A39" s="37">
        <v>35</v>
      </c>
      <c r="B39" s="150">
        <v>2012</v>
      </c>
      <c r="C39" s="38" t="s">
        <v>24</v>
      </c>
      <c r="D39" s="39">
        <v>68674083.66</v>
      </c>
      <c r="E39" s="39">
        <v>66759322.87</v>
      </c>
      <c r="F39" s="39">
        <v>58765878.46</v>
      </c>
      <c r="G39" s="39">
        <f t="shared" si="0"/>
        <v>15676509.156070946</v>
      </c>
      <c r="H39" s="39">
        <f t="shared" si="1"/>
        <v>15239419.012943136</v>
      </c>
      <c r="I39" s="39">
        <f t="shared" si="2"/>
        <v>13414723.322756637</v>
      </c>
      <c r="J39" s="3">
        <v>4.3807</v>
      </c>
      <c r="K39" s="150">
        <v>11</v>
      </c>
      <c r="L39" s="147">
        <v>29896525.2</v>
      </c>
    </row>
    <row r="40" spans="1:12" ht="15">
      <c r="A40" s="41">
        <v>36</v>
      </c>
      <c r="B40" s="148"/>
      <c r="C40" s="2" t="s">
        <v>25</v>
      </c>
      <c r="D40" s="7">
        <v>94910799.34000005</v>
      </c>
      <c r="E40" s="7">
        <v>92401200.79</v>
      </c>
      <c r="F40" s="7">
        <v>81288654.51</v>
      </c>
      <c r="G40" s="7">
        <f t="shared" si="0"/>
        <v>21665669.71945124</v>
      </c>
      <c r="H40" s="7">
        <f t="shared" si="1"/>
        <v>21092793.569520853</v>
      </c>
      <c r="I40" s="7">
        <f t="shared" si="2"/>
        <v>18556087.9562627</v>
      </c>
      <c r="J40" s="3">
        <v>4.3807</v>
      </c>
      <c r="K40" s="145"/>
      <c r="L40" s="142"/>
    </row>
    <row r="41" spans="1:12" ht="15">
      <c r="A41" s="41">
        <v>37</v>
      </c>
      <c r="B41" s="148"/>
      <c r="C41" s="2" t="s">
        <v>26</v>
      </c>
      <c r="D41" s="7">
        <v>105602019.83000001</v>
      </c>
      <c r="E41" s="7">
        <v>101967691.63</v>
      </c>
      <c r="F41" s="7">
        <v>90955154.17</v>
      </c>
      <c r="G41" s="7">
        <f t="shared" si="0"/>
        <v>24067190.808605682</v>
      </c>
      <c r="H41" s="7">
        <f t="shared" si="1"/>
        <v>23238910.53147363</v>
      </c>
      <c r="I41" s="7">
        <f t="shared" si="2"/>
        <v>20729102.094443683</v>
      </c>
      <c r="J41" s="3">
        <v>4.3878</v>
      </c>
      <c r="K41" s="144">
        <v>12</v>
      </c>
      <c r="L41" s="141">
        <v>48613972</v>
      </c>
    </row>
    <row r="42" spans="1:12" ht="15">
      <c r="A42" s="41">
        <v>38</v>
      </c>
      <c r="B42" s="148"/>
      <c r="C42" s="2" t="s">
        <v>27</v>
      </c>
      <c r="D42" s="7">
        <v>157753412.04999998</v>
      </c>
      <c r="E42" s="7">
        <v>152657027.83</v>
      </c>
      <c r="F42" s="7">
        <v>132179887.5</v>
      </c>
      <c r="G42" s="7">
        <f t="shared" si="0"/>
        <v>35952735.32294087</v>
      </c>
      <c r="H42" s="7">
        <f t="shared" si="1"/>
        <v>34791245.68804412</v>
      </c>
      <c r="I42" s="7">
        <f t="shared" si="2"/>
        <v>30124410.296731845</v>
      </c>
      <c r="J42" s="3">
        <v>4.3878</v>
      </c>
      <c r="K42" s="145"/>
      <c r="L42" s="142"/>
    </row>
    <row r="43" spans="1:12" ht="15">
      <c r="A43" s="41">
        <v>39</v>
      </c>
      <c r="B43" s="148"/>
      <c r="C43" s="2" t="s">
        <v>28</v>
      </c>
      <c r="D43" s="7">
        <v>266645710.81999993</v>
      </c>
      <c r="E43" s="7">
        <v>258963119.21</v>
      </c>
      <c r="F43" s="7">
        <v>229615203.48</v>
      </c>
      <c r="G43" s="7">
        <f t="shared" si="0"/>
        <v>59123217.47671839</v>
      </c>
      <c r="H43" s="7">
        <f t="shared" si="1"/>
        <v>57419760.35698448</v>
      </c>
      <c r="I43" s="7">
        <f t="shared" si="2"/>
        <v>50912461.96895787</v>
      </c>
      <c r="J43" s="10">
        <v>4.51</v>
      </c>
      <c r="K43" s="144">
        <v>13</v>
      </c>
      <c r="L43" s="141">
        <v>7602.07</v>
      </c>
    </row>
    <row r="44" spans="1:12" ht="15">
      <c r="A44" s="41">
        <v>40</v>
      </c>
      <c r="B44" s="148"/>
      <c r="C44" s="2" t="s">
        <v>28</v>
      </c>
      <c r="D44" s="7">
        <v>54102734.06</v>
      </c>
      <c r="E44" s="7">
        <v>52554406.65</v>
      </c>
      <c r="F44" s="7">
        <v>45568184.3</v>
      </c>
      <c r="G44" s="7">
        <f t="shared" si="0"/>
        <v>11996171.631929047</v>
      </c>
      <c r="H44" s="7">
        <f t="shared" si="1"/>
        <v>11652861.784922395</v>
      </c>
      <c r="I44" s="7">
        <f t="shared" si="2"/>
        <v>10103810.266075388</v>
      </c>
      <c r="J44" s="10">
        <v>4.51</v>
      </c>
      <c r="K44" s="145"/>
      <c r="L44" s="142"/>
    </row>
    <row r="45" spans="1:12" ht="15">
      <c r="A45" s="41">
        <v>41</v>
      </c>
      <c r="B45" s="148"/>
      <c r="C45" s="2" t="s">
        <v>29</v>
      </c>
      <c r="D45" s="7">
        <v>196883995.62899998</v>
      </c>
      <c r="E45" s="7">
        <v>190377445.43</v>
      </c>
      <c r="F45" s="7">
        <v>171002192.23</v>
      </c>
      <c r="G45" s="7">
        <f t="shared" si="0"/>
        <v>43654987.9443459</v>
      </c>
      <c r="H45" s="7">
        <f t="shared" si="1"/>
        <v>42212293.88691796</v>
      </c>
      <c r="I45" s="7">
        <f t="shared" si="2"/>
        <v>37916228.875831485</v>
      </c>
      <c r="J45" s="10">
        <v>4.51</v>
      </c>
      <c r="K45" s="144">
        <v>14</v>
      </c>
      <c r="L45" s="141">
        <v>141562450.72</v>
      </c>
    </row>
    <row r="46" spans="1:12" ht="15">
      <c r="A46" s="41">
        <v>42</v>
      </c>
      <c r="B46" s="148"/>
      <c r="C46" s="2" t="s">
        <v>30</v>
      </c>
      <c r="D46" s="7">
        <v>55858077.16000002</v>
      </c>
      <c r="E46" s="7">
        <v>54312986.2</v>
      </c>
      <c r="F46" s="7">
        <v>47581548.16</v>
      </c>
      <c r="G46" s="7">
        <f t="shared" si="0"/>
        <v>12385382.962305991</v>
      </c>
      <c r="H46" s="7">
        <f t="shared" si="1"/>
        <v>12042790.731707318</v>
      </c>
      <c r="I46" s="7">
        <f t="shared" si="2"/>
        <v>10550232.407982262</v>
      </c>
      <c r="J46" s="10">
        <v>4.51</v>
      </c>
      <c r="K46" s="148"/>
      <c r="L46" s="143"/>
    </row>
    <row r="47" spans="1:12" ht="15">
      <c r="A47" s="41">
        <v>43</v>
      </c>
      <c r="B47" s="148"/>
      <c r="C47" s="2" t="s">
        <v>30</v>
      </c>
      <c r="D47" s="7">
        <v>531411770.18610024</v>
      </c>
      <c r="E47" s="7">
        <v>514012376.58</v>
      </c>
      <c r="F47" s="7">
        <v>458612092.32</v>
      </c>
      <c r="G47" s="7">
        <f t="shared" si="0"/>
        <v>117829660.79514419</v>
      </c>
      <c r="H47" s="7">
        <f t="shared" si="1"/>
        <v>113971702.12416852</v>
      </c>
      <c r="I47" s="7">
        <f t="shared" si="2"/>
        <v>101687825.3481153</v>
      </c>
      <c r="J47" s="10">
        <v>4.51</v>
      </c>
      <c r="K47" s="148"/>
      <c r="L47" s="143"/>
    </row>
    <row r="48" spans="1:12" ht="15">
      <c r="A48" s="41">
        <v>44</v>
      </c>
      <c r="B48" s="148"/>
      <c r="C48" s="2" t="s">
        <v>31</v>
      </c>
      <c r="D48" s="7">
        <v>65751105.71999999</v>
      </c>
      <c r="E48" s="7">
        <v>62542503.78</v>
      </c>
      <c r="F48" s="7">
        <v>56357612.74</v>
      </c>
      <c r="G48" s="7">
        <f t="shared" si="0"/>
        <v>14578959.139689578</v>
      </c>
      <c r="H48" s="7">
        <f t="shared" si="1"/>
        <v>13867517.467849225</v>
      </c>
      <c r="I48" s="7">
        <f t="shared" si="2"/>
        <v>12496144.731707318</v>
      </c>
      <c r="J48" s="10">
        <v>4.51</v>
      </c>
      <c r="K48" s="148"/>
      <c r="L48" s="143"/>
    </row>
    <row r="49" spans="1:12" ht="15.75" thickBot="1">
      <c r="A49" s="44">
        <v>45</v>
      </c>
      <c r="B49" s="151"/>
      <c r="C49" s="49" t="s">
        <v>32</v>
      </c>
      <c r="D49" s="46">
        <v>88152802.75370005</v>
      </c>
      <c r="E49" s="46">
        <v>85533580.7</v>
      </c>
      <c r="F49" s="46">
        <v>74869686.23</v>
      </c>
      <c r="G49" s="46">
        <f t="shared" si="0"/>
        <v>19546075.998603117</v>
      </c>
      <c r="H49" s="46">
        <f t="shared" si="1"/>
        <v>18965317.228381377</v>
      </c>
      <c r="I49" s="46">
        <f t="shared" si="2"/>
        <v>16600817.345898006</v>
      </c>
      <c r="J49" s="50">
        <v>4.51</v>
      </c>
      <c r="K49" s="151"/>
      <c r="L49" s="146"/>
    </row>
    <row r="50" spans="1:13" ht="15">
      <c r="A50" s="37">
        <v>46</v>
      </c>
      <c r="B50" s="150">
        <v>2013</v>
      </c>
      <c r="C50" s="38" t="s">
        <v>33</v>
      </c>
      <c r="D50" s="39">
        <v>312702798.37</v>
      </c>
      <c r="E50" s="39">
        <v>302638020</v>
      </c>
      <c r="F50" s="39">
        <v>264153875.23</v>
      </c>
      <c r="G50" s="39">
        <f t="shared" si="0"/>
        <v>71537060.38845168</v>
      </c>
      <c r="H50" s="39">
        <f t="shared" si="1"/>
        <v>69234539.71449487</v>
      </c>
      <c r="I50" s="39">
        <f t="shared" si="2"/>
        <v>60430516.8443448</v>
      </c>
      <c r="J50" s="35">
        <v>4.3712</v>
      </c>
      <c r="K50" s="35">
        <v>15</v>
      </c>
      <c r="L50" s="40">
        <v>44390280.14</v>
      </c>
      <c r="M50" s="1"/>
    </row>
    <row r="51" spans="1:13" ht="15">
      <c r="A51" s="41">
        <v>47</v>
      </c>
      <c r="B51" s="148"/>
      <c r="C51" s="2" t="s">
        <v>34</v>
      </c>
      <c r="D51" s="7">
        <v>224205413.11</v>
      </c>
      <c r="E51" s="7">
        <v>217511210.25</v>
      </c>
      <c r="F51" s="7">
        <v>185670046.98</v>
      </c>
      <c r="G51" s="7">
        <f t="shared" si="0"/>
        <v>51291501.901079796</v>
      </c>
      <c r="H51" s="7">
        <f t="shared" si="1"/>
        <v>49760068.2306918</v>
      </c>
      <c r="I51" s="7">
        <f t="shared" si="2"/>
        <v>42475761.113653</v>
      </c>
      <c r="J51" s="3">
        <v>4.3712</v>
      </c>
      <c r="K51" s="144">
        <v>16</v>
      </c>
      <c r="L51" s="141">
        <v>58539468.54</v>
      </c>
      <c r="M51" s="1"/>
    </row>
    <row r="52" spans="1:13" ht="15">
      <c r="A52" s="41">
        <v>48</v>
      </c>
      <c r="B52" s="148"/>
      <c r="C52" s="2" t="s">
        <v>34</v>
      </c>
      <c r="D52" s="7">
        <v>156039003.51</v>
      </c>
      <c r="E52" s="7">
        <v>151953670.8</v>
      </c>
      <c r="F52" s="7">
        <v>129795141.28</v>
      </c>
      <c r="G52" s="7">
        <f t="shared" si="0"/>
        <v>35697063.39449121</v>
      </c>
      <c r="H52" s="7">
        <f t="shared" si="1"/>
        <v>34762461.29209371</v>
      </c>
      <c r="I52" s="7">
        <f t="shared" si="2"/>
        <v>29693251.573938508</v>
      </c>
      <c r="J52" s="3">
        <v>4.3712</v>
      </c>
      <c r="K52" s="145"/>
      <c r="L52" s="142"/>
      <c r="M52" s="1"/>
    </row>
    <row r="53" spans="1:13" ht="15">
      <c r="A53" s="41">
        <v>49</v>
      </c>
      <c r="B53" s="148"/>
      <c r="C53" s="2" t="s">
        <v>35</v>
      </c>
      <c r="D53" s="7">
        <v>114174019.33</v>
      </c>
      <c r="E53" s="7">
        <v>107921908.04</v>
      </c>
      <c r="F53" s="7">
        <v>92912671.05</v>
      </c>
      <c r="G53" s="7">
        <f t="shared" si="0"/>
        <v>25835317.658905257</v>
      </c>
      <c r="H53" s="7">
        <f t="shared" si="1"/>
        <v>24420588.79007988</v>
      </c>
      <c r="I53" s="7">
        <f t="shared" si="2"/>
        <v>21024295.940533567</v>
      </c>
      <c r="J53" s="3">
        <v>4.4193</v>
      </c>
      <c r="K53" s="3">
        <v>17</v>
      </c>
      <c r="L53" s="42">
        <v>14706421.82</v>
      </c>
      <c r="M53" s="1"/>
    </row>
    <row r="54" spans="1:13" ht="15">
      <c r="A54" s="41">
        <v>50</v>
      </c>
      <c r="B54" s="148"/>
      <c r="C54" s="2" t="s">
        <v>36</v>
      </c>
      <c r="D54" s="7">
        <v>111898141.19</v>
      </c>
      <c r="E54" s="7">
        <v>109183855.39</v>
      </c>
      <c r="F54" s="7">
        <v>87284536.08</v>
      </c>
      <c r="G54" s="7">
        <f t="shared" si="0"/>
        <v>25320331.54345711</v>
      </c>
      <c r="H54" s="7">
        <f t="shared" si="1"/>
        <v>24706142.4637386</v>
      </c>
      <c r="I54" s="7">
        <f t="shared" si="2"/>
        <v>19750760.545787796</v>
      </c>
      <c r="J54" s="3">
        <v>4.4193</v>
      </c>
      <c r="K54" s="144">
        <v>18</v>
      </c>
      <c r="L54" s="141">
        <v>37715811.84</v>
      </c>
      <c r="M54" s="1"/>
    </row>
    <row r="55" spans="1:13" ht="15">
      <c r="A55" s="41">
        <v>51</v>
      </c>
      <c r="B55" s="148"/>
      <c r="C55" s="2" t="s">
        <v>37</v>
      </c>
      <c r="D55" s="7">
        <v>163037052.59</v>
      </c>
      <c r="E55" s="7">
        <v>144212454.58</v>
      </c>
      <c r="F55" s="7">
        <v>133123909.78</v>
      </c>
      <c r="G55" s="7">
        <f t="shared" si="0"/>
        <v>36892053.62613989</v>
      </c>
      <c r="H55" s="7">
        <f t="shared" si="1"/>
        <v>32632420.197768882</v>
      </c>
      <c r="I55" s="7">
        <f t="shared" si="2"/>
        <v>30123302.28316702</v>
      </c>
      <c r="J55" s="3">
        <v>4.4193</v>
      </c>
      <c r="K55" s="145"/>
      <c r="L55" s="142"/>
      <c r="M55" s="1"/>
    </row>
    <row r="56" spans="1:13" ht="15">
      <c r="A56" s="41">
        <v>52</v>
      </c>
      <c r="B56" s="148"/>
      <c r="C56" s="2" t="s">
        <v>38</v>
      </c>
      <c r="D56" s="7">
        <v>103122792.76</v>
      </c>
      <c r="E56" s="7">
        <v>103122792.76</v>
      </c>
      <c r="F56" s="7">
        <v>77342094.54</v>
      </c>
      <c r="G56" s="7">
        <f t="shared" si="0"/>
        <v>23740225.78387587</v>
      </c>
      <c r="H56" s="7">
        <f t="shared" si="1"/>
        <v>23740225.78387587</v>
      </c>
      <c r="I56" s="7">
        <f t="shared" si="2"/>
        <v>17805169.331000507</v>
      </c>
      <c r="J56" s="3">
        <v>4.3438</v>
      </c>
      <c r="K56" s="3">
        <v>19</v>
      </c>
      <c r="L56" s="42">
        <v>11942396.2</v>
      </c>
      <c r="M56" s="1"/>
    </row>
    <row r="57" spans="1:13" ht="15">
      <c r="A57" s="41">
        <v>53</v>
      </c>
      <c r="B57" s="148"/>
      <c r="C57" s="2" t="s">
        <v>39</v>
      </c>
      <c r="D57" s="7">
        <v>52038050</v>
      </c>
      <c r="E57" s="7">
        <v>50494845.32</v>
      </c>
      <c r="F57" s="7">
        <v>43369009.44</v>
      </c>
      <c r="G57" s="7">
        <f t="shared" si="0"/>
        <v>11687902.881656671</v>
      </c>
      <c r="H57" s="7">
        <f t="shared" si="1"/>
        <v>11341294.45904364</v>
      </c>
      <c r="I57" s="7">
        <f t="shared" si="2"/>
        <v>9740810.241897445</v>
      </c>
      <c r="J57" s="3">
        <v>4.4523</v>
      </c>
      <c r="K57" s="144">
        <v>20</v>
      </c>
      <c r="L57" s="141">
        <v>36915246.95</v>
      </c>
      <c r="M57" s="1"/>
    </row>
    <row r="58" spans="1:13" ht="15">
      <c r="A58" s="41">
        <v>54</v>
      </c>
      <c r="B58" s="148"/>
      <c r="C58" s="2" t="s">
        <v>39</v>
      </c>
      <c r="D58" s="7">
        <v>220417509.82</v>
      </c>
      <c r="E58" s="7">
        <v>209804678.21</v>
      </c>
      <c r="F58" s="7">
        <v>182321909.89</v>
      </c>
      <c r="G58" s="7">
        <f t="shared" si="0"/>
        <v>49506437.08195764</v>
      </c>
      <c r="H58" s="7">
        <f t="shared" si="1"/>
        <v>47122763.11344698</v>
      </c>
      <c r="I58" s="7">
        <f t="shared" si="2"/>
        <v>40950050.51097185</v>
      </c>
      <c r="J58" s="3">
        <v>4.4523</v>
      </c>
      <c r="K58" s="145"/>
      <c r="L58" s="142"/>
      <c r="M58" s="1"/>
    </row>
    <row r="59" spans="1:13" ht="15">
      <c r="A59" s="41">
        <v>55</v>
      </c>
      <c r="B59" s="148"/>
      <c r="C59" s="2" t="s">
        <v>40</v>
      </c>
      <c r="D59" s="7">
        <v>140797980.51399997</v>
      </c>
      <c r="E59" s="7">
        <v>135313645.01</v>
      </c>
      <c r="F59" s="7">
        <v>123359165.76930948</v>
      </c>
      <c r="G59" s="7">
        <f t="shared" si="0"/>
        <v>32081202.26804593</v>
      </c>
      <c r="H59" s="7">
        <f t="shared" si="1"/>
        <v>30831581.527980313</v>
      </c>
      <c r="I59" s="7">
        <f t="shared" si="2"/>
        <v>28107720.964571062</v>
      </c>
      <c r="J59" s="3">
        <v>4.3888</v>
      </c>
      <c r="K59" s="144">
        <v>21</v>
      </c>
      <c r="L59" s="141">
        <v>36553811.53</v>
      </c>
      <c r="M59" s="1"/>
    </row>
    <row r="60" spans="1:13" ht="15">
      <c r="A60" s="41">
        <v>56</v>
      </c>
      <c r="B60" s="148"/>
      <c r="C60" s="2" t="s">
        <v>41</v>
      </c>
      <c r="D60" s="7">
        <v>122360458.23</v>
      </c>
      <c r="E60" s="7">
        <v>113896579.52</v>
      </c>
      <c r="F60" s="7">
        <v>97201959.28</v>
      </c>
      <c r="G60" s="7">
        <f t="shared" si="0"/>
        <v>27880162.739245355</v>
      </c>
      <c r="H60" s="7">
        <f t="shared" si="1"/>
        <v>25951644.987240247</v>
      </c>
      <c r="I60" s="7">
        <f t="shared" si="2"/>
        <v>22147730.42289464</v>
      </c>
      <c r="J60" s="3">
        <v>4.3888</v>
      </c>
      <c r="K60" s="145"/>
      <c r="L60" s="142"/>
      <c r="M60" s="1"/>
    </row>
    <row r="61" spans="1:13" ht="15">
      <c r="A61" s="41">
        <v>57</v>
      </c>
      <c r="B61" s="148"/>
      <c r="C61" s="2" t="s">
        <v>42</v>
      </c>
      <c r="D61" s="7">
        <v>142370115.91</v>
      </c>
      <c r="E61" s="7">
        <v>134229649.55</v>
      </c>
      <c r="F61" s="7">
        <v>125165357.85</v>
      </c>
      <c r="G61" s="7">
        <f t="shared" si="0"/>
        <v>32061730.86589348</v>
      </c>
      <c r="H61" s="7">
        <f t="shared" si="1"/>
        <v>30228498.941560637</v>
      </c>
      <c r="I61" s="7">
        <f t="shared" si="2"/>
        <v>28187221.675486993</v>
      </c>
      <c r="J61" s="3">
        <v>4.4405</v>
      </c>
      <c r="K61" s="3">
        <v>22</v>
      </c>
      <c r="L61" s="42">
        <v>20612275.56</v>
      </c>
      <c r="M61" s="1"/>
    </row>
    <row r="62" spans="1:13" ht="15">
      <c r="A62" s="41">
        <v>58</v>
      </c>
      <c r="B62" s="148"/>
      <c r="C62" s="2" t="s">
        <v>43</v>
      </c>
      <c r="D62" s="7">
        <v>193658542.36</v>
      </c>
      <c r="E62" s="7">
        <v>185952549.04</v>
      </c>
      <c r="F62" s="7">
        <v>158696265.31</v>
      </c>
      <c r="G62" s="7">
        <f t="shared" si="0"/>
        <v>43611877.57234546</v>
      </c>
      <c r="H62" s="7">
        <f t="shared" si="1"/>
        <v>41876488.917914644</v>
      </c>
      <c r="I62" s="7">
        <f t="shared" si="2"/>
        <v>35738377.5047855</v>
      </c>
      <c r="J62" s="3">
        <v>4.4405</v>
      </c>
      <c r="K62" s="3">
        <v>23</v>
      </c>
      <c r="L62" s="42">
        <v>25356298.09</v>
      </c>
      <c r="M62" s="1"/>
    </row>
    <row r="63" spans="1:13" ht="15">
      <c r="A63" s="41">
        <v>59</v>
      </c>
      <c r="B63" s="148"/>
      <c r="C63" s="9" t="s">
        <v>44</v>
      </c>
      <c r="D63" s="7">
        <v>472781902.57</v>
      </c>
      <c r="E63" s="7">
        <v>451317118.47</v>
      </c>
      <c r="F63" s="7">
        <v>401838605.54</v>
      </c>
      <c r="G63" s="7">
        <f t="shared" si="0"/>
        <v>106470420.57651165</v>
      </c>
      <c r="H63" s="7">
        <f t="shared" si="1"/>
        <v>101636554.09751154</v>
      </c>
      <c r="I63" s="7">
        <f t="shared" si="2"/>
        <v>90493999.6712082</v>
      </c>
      <c r="J63" s="3">
        <v>4.4405</v>
      </c>
      <c r="K63" s="144">
        <v>24</v>
      </c>
      <c r="L63" s="141">
        <v>143544521.9</v>
      </c>
      <c r="M63" s="1"/>
    </row>
    <row r="64" spans="1:13" ht="15">
      <c r="A64" s="41">
        <v>60</v>
      </c>
      <c r="B64" s="148"/>
      <c r="C64" s="9" t="s">
        <v>44</v>
      </c>
      <c r="D64" s="7">
        <v>608208483.19</v>
      </c>
      <c r="E64" s="7">
        <v>583484613.35</v>
      </c>
      <c r="F64" s="7">
        <v>523735635.94</v>
      </c>
      <c r="G64" s="7">
        <f t="shared" si="0"/>
        <v>136968468.23330706</v>
      </c>
      <c r="H64" s="7">
        <f t="shared" si="1"/>
        <v>131400656.08602636</v>
      </c>
      <c r="I64" s="7">
        <f t="shared" si="2"/>
        <v>117945194.44657134</v>
      </c>
      <c r="J64" s="3">
        <v>4.4405</v>
      </c>
      <c r="K64" s="145"/>
      <c r="L64" s="142"/>
      <c r="M64" s="1"/>
    </row>
    <row r="65" spans="1:13" ht="15">
      <c r="A65" s="41">
        <v>61</v>
      </c>
      <c r="B65" s="148"/>
      <c r="C65" s="2" t="s">
        <v>45</v>
      </c>
      <c r="D65" s="7">
        <v>108281776.33</v>
      </c>
      <c r="E65" s="7">
        <v>105909181.97</v>
      </c>
      <c r="F65" s="7">
        <v>86904286.95</v>
      </c>
      <c r="G65" s="7">
        <f t="shared" si="0"/>
        <v>24385041.39849116</v>
      </c>
      <c r="H65" s="7">
        <f t="shared" si="1"/>
        <v>23850733.46920392</v>
      </c>
      <c r="I65" s="7">
        <f t="shared" si="2"/>
        <v>19570833.678639792</v>
      </c>
      <c r="J65" s="3">
        <v>4.4405</v>
      </c>
      <c r="K65" s="3">
        <v>25</v>
      </c>
      <c r="L65" s="42">
        <v>14500934.04</v>
      </c>
      <c r="M65" s="1"/>
    </row>
    <row r="66" spans="1:13" ht="15">
      <c r="A66" s="41">
        <v>62</v>
      </c>
      <c r="B66" s="148"/>
      <c r="C66" s="2" t="s">
        <v>46</v>
      </c>
      <c r="D66" s="7">
        <v>82860153.24</v>
      </c>
      <c r="E66" s="7">
        <v>79009408.65</v>
      </c>
      <c r="F66" s="7">
        <v>66247172.28</v>
      </c>
      <c r="G66" s="7">
        <f t="shared" si="0"/>
        <v>18540265.20182583</v>
      </c>
      <c r="H66" s="7">
        <f t="shared" si="1"/>
        <v>17678646.883111075</v>
      </c>
      <c r="I66" s="7">
        <f t="shared" si="2"/>
        <v>14823049.377964737</v>
      </c>
      <c r="J66" s="3">
        <v>4.4692</v>
      </c>
      <c r="K66" s="3">
        <v>26</v>
      </c>
      <c r="L66" s="42">
        <v>10809942.56</v>
      </c>
      <c r="M66" s="1"/>
    </row>
    <row r="67" spans="1:13" ht="15">
      <c r="A67" s="41">
        <v>63</v>
      </c>
      <c r="B67" s="148"/>
      <c r="C67" s="2" t="s">
        <v>47</v>
      </c>
      <c r="D67" s="7">
        <v>79543695.28</v>
      </c>
      <c r="E67" s="7">
        <v>75689166.76</v>
      </c>
      <c r="F67" s="7">
        <v>67545909.52</v>
      </c>
      <c r="G67" s="7">
        <f t="shared" si="0"/>
        <v>17798195.489125572</v>
      </c>
      <c r="H67" s="7">
        <f t="shared" si="1"/>
        <v>16935730.502103288</v>
      </c>
      <c r="I67" s="7">
        <f t="shared" si="2"/>
        <v>15113646.630269399</v>
      </c>
      <c r="J67" s="3">
        <v>4.4692</v>
      </c>
      <c r="K67" s="3">
        <v>27</v>
      </c>
      <c r="L67" s="42">
        <v>10199804.87</v>
      </c>
      <c r="M67" s="1"/>
    </row>
    <row r="68" spans="1:13" ht="15">
      <c r="A68" s="41">
        <v>64</v>
      </c>
      <c r="B68" s="148"/>
      <c r="C68" s="3" t="s">
        <v>48</v>
      </c>
      <c r="D68" s="7">
        <v>60004122.93</v>
      </c>
      <c r="E68" s="7">
        <v>57169680.87</v>
      </c>
      <c r="F68" s="7">
        <v>50698102.34</v>
      </c>
      <c r="G68" s="7">
        <f t="shared" si="0"/>
        <v>13426144.036964111</v>
      </c>
      <c r="H68" s="7">
        <f t="shared" si="1"/>
        <v>12791927.161460664</v>
      </c>
      <c r="I68" s="7">
        <f t="shared" si="2"/>
        <v>11343887.57271995</v>
      </c>
      <c r="J68" s="3">
        <v>4.4692</v>
      </c>
      <c r="K68" s="144">
        <v>28</v>
      </c>
      <c r="L68" s="141">
        <v>18348655.87</v>
      </c>
      <c r="M68" s="1"/>
    </row>
    <row r="69" spans="1:13" ht="15">
      <c r="A69" s="41">
        <v>65</v>
      </c>
      <c r="B69" s="148"/>
      <c r="C69" s="2" t="s">
        <v>49</v>
      </c>
      <c r="D69" s="7">
        <v>56034124.14</v>
      </c>
      <c r="E69" s="7">
        <v>53934941.13</v>
      </c>
      <c r="F69" s="7">
        <v>45857427.8</v>
      </c>
      <c r="G69" s="7">
        <f t="shared" si="0"/>
        <v>12537842.150720488</v>
      </c>
      <c r="H69" s="7">
        <f t="shared" si="1"/>
        <v>12068142.202183837</v>
      </c>
      <c r="I69" s="7">
        <f t="shared" si="2"/>
        <v>10260768.772934753</v>
      </c>
      <c r="J69" s="3">
        <v>4.4692</v>
      </c>
      <c r="K69" s="145"/>
      <c r="L69" s="142"/>
      <c r="M69" s="1"/>
    </row>
    <row r="70" spans="1:13" ht="15">
      <c r="A70" s="41">
        <v>66</v>
      </c>
      <c r="B70" s="148"/>
      <c r="C70" s="2" t="s">
        <v>50</v>
      </c>
      <c r="D70" s="7">
        <v>111660137.12</v>
      </c>
      <c r="E70" s="7">
        <v>107867372.75</v>
      </c>
      <c r="F70" s="7">
        <v>92309216.58</v>
      </c>
      <c r="G70" s="7">
        <f aca="true" t="shared" si="3" ref="G70:G79">D70/J70</f>
        <v>24984367.922670726</v>
      </c>
      <c r="H70" s="7">
        <f aca="true" t="shared" si="4" ref="H70:H95">E70/J70</f>
        <v>24135722.892240223</v>
      </c>
      <c r="I70" s="7">
        <f aca="true" t="shared" si="5" ref="I70:I84">F70/J70</f>
        <v>20654528.009487156</v>
      </c>
      <c r="J70" s="3">
        <v>4.4692</v>
      </c>
      <c r="K70" s="3">
        <v>29</v>
      </c>
      <c r="L70" s="42">
        <v>15290333.55</v>
      </c>
      <c r="M70" s="1"/>
    </row>
    <row r="71" spans="1:13" ht="15">
      <c r="A71" s="41">
        <v>67</v>
      </c>
      <c r="B71" s="148"/>
      <c r="C71" s="3" t="s">
        <v>51</v>
      </c>
      <c r="D71" s="7">
        <v>69397481.65</v>
      </c>
      <c r="E71" s="7">
        <v>65609904.14</v>
      </c>
      <c r="F71" s="7">
        <v>59006814.25</v>
      </c>
      <c r="G71" s="7">
        <f t="shared" si="3"/>
        <v>15669590.329208817</v>
      </c>
      <c r="H71" s="7">
        <f t="shared" si="4"/>
        <v>14814375.031611273</v>
      </c>
      <c r="I71" s="7">
        <f t="shared" si="5"/>
        <v>13323431.68578396</v>
      </c>
      <c r="J71" s="3">
        <v>4.4288</v>
      </c>
      <c r="K71" s="144">
        <v>30</v>
      </c>
      <c r="L71" s="141">
        <v>17248864.58</v>
      </c>
      <c r="M71" s="1"/>
    </row>
    <row r="72" spans="1:13" ht="15">
      <c r="A72" s="41">
        <v>68</v>
      </c>
      <c r="B72" s="148"/>
      <c r="C72" s="2" t="s">
        <v>52</v>
      </c>
      <c r="D72" s="7">
        <v>55957152.05</v>
      </c>
      <c r="E72" s="7">
        <v>54182536.64</v>
      </c>
      <c r="F72" s="7">
        <v>46920613.65</v>
      </c>
      <c r="G72" s="7">
        <f t="shared" si="3"/>
        <v>12634833.826318642</v>
      </c>
      <c r="H72" s="7">
        <f t="shared" si="4"/>
        <v>12234134.898843931</v>
      </c>
      <c r="I72" s="7">
        <f t="shared" si="5"/>
        <v>10594430.466492051</v>
      </c>
      <c r="J72" s="3">
        <v>4.4288</v>
      </c>
      <c r="K72" s="145"/>
      <c r="L72" s="142"/>
      <c r="M72" s="1"/>
    </row>
    <row r="73" spans="1:12" ht="15">
      <c r="A73" s="41">
        <v>69</v>
      </c>
      <c r="B73" s="148"/>
      <c r="C73" s="3" t="s">
        <v>53</v>
      </c>
      <c r="D73" s="7">
        <v>91464652.86</v>
      </c>
      <c r="E73" s="7">
        <v>87385327.96</v>
      </c>
      <c r="F73" s="7">
        <v>75348750.33999999</v>
      </c>
      <c r="G73" s="7">
        <f t="shared" si="3"/>
        <v>20652242.788114164</v>
      </c>
      <c r="H73" s="7">
        <f t="shared" si="4"/>
        <v>19731152.447615605</v>
      </c>
      <c r="I73" s="7">
        <f t="shared" si="5"/>
        <v>17013355.839053467</v>
      </c>
      <c r="J73" s="3">
        <v>4.4288</v>
      </c>
      <c r="K73" s="3">
        <v>31</v>
      </c>
      <c r="L73" s="42">
        <v>11248412.9</v>
      </c>
    </row>
    <row r="74" spans="1:12" ht="15">
      <c r="A74" s="41">
        <v>70</v>
      </c>
      <c r="B74" s="148"/>
      <c r="C74" s="2" t="s">
        <v>54</v>
      </c>
      <c r="D74" s="7">
        <v>48175711.66</v>
      </c>
      <c r="E74" s="7">
        <v>46054145.81</v>
      </c>
      <c r="F74" s="7">
        <v>41875563.13000001</v>
      </c>
      <c r="G74" s="7">
        <f t="shared" si="3"/>
        <v>10877825.067738438</v>
      </c>
      <c r="H74" s="7">
        <f t="shared" si="4"/>
        <v>10398786.535856215</v>
      </c>
      <c r="I74" s="7">
        <f t="shared" si="5"/>
        <v>9455284.305003615</v>
      </c>
      <c r="J74" s="3">
        <v>4.4288</v>
      </c>
      <c r="K74" s="3">
        <v>32</v>
      </c>
      <c r="L74" s="42">
        <v>6815933.34</v>
      </c>
    </row>
    <row r="75" spans="1:12" ht="15">
      <c r="A75" s="41">
        <v>71</v>
      </c>
      <c r="B75" s="148"/>
      <c r="C75" s="3" t="s">
        <v>55</v>
      </c>
      <c r="D75" s="7">
        <v>63607331.99</v>
      </c>
      <c r="E75" s="7">
        <v>59672089</v>
      </c>
      <c r="F75" s="7">
        <v>51414483.03</v>
      </c>
      <c r="G75" s="7">
        <f t="shared" si="3"/>
        <v>14338570.363607675</v>
      </c>
      <c r="H75" s="7">
        <f t="shared" si="4"/>
        <v>13451475.169630984</v>
      </c>
      <c r="I75" s="7">
        <f t="shared" si="5"/>
        <v>11590018.942314196</v>
      </c>
      <c r="J75" s="3">
        <v>4.4361</v>
      </c>
      <c r="K75" s="3">
        <v>33</v>
      </c>
      <c r="L75" s="42">
        <v>7928759.16</v>
      </c>
    </row>
    <row r="76" spans="1:12" ht="15">
      <c r="A76" s="41">
        <v>72</v>
      </c>
      <c r="B76" s="148"/>
      <c r="C76" s="2" t="s">
        <v>56</v>
      </c>
      <c r="D76" s="7">
        <v>145969142.63</v>
      </c>
      <c r="E76" s="7">
        <v>139471396.22</v>
      </c>
      <c r="F76" s="7">
        <v>120091595.98060001</v>
      </c>
      <c r="G76" s="7">
        <f t="shared" si="3"/>
        <v>32904835.92119204</v>
      </c>
      <c r="H76" s="7">
        <f t="shared" si="4"/>
        <v>31440092.923964746</v>
      </c>
      <c r="I76" s="7">
        <f t="shared" si="5"/>
        <v>27071435.716192156</v>
      </c>
      <c r="J76" s="3">
        <v>4.4361</v>
      </c>
      <c r="K76" s="3">
        <v>34</v>
      </c>
      <c r="L76" s="43">
        <v>30737067.72</v>
      </c>
    </row>
    <row r="77" spans="1:12" ht="15">
      <c r="A77" s="100"/>
      <c r="B77" s="148"/>
      <c r="C77" s="101"/>
      <c r="D77" s="102"/>
      <c r="E77" s="102"/>
      <c r="F77" s="102"/>
      <c r="G77" s="102"/>
      <c r="H77" s="102"/>
      <c r="I77" s="102"/>
      <c r="J77" s="103"/>
      <c r="K77" s="99">
        <v>35</v>
      </c>
      <c r="L77" s="108">
        <v>2960440.21</v>
      </c>
    </row>
    <row r="78" spans="1:12" ht="15.75" thickBot="1">
      <c r="A78" s="44">
        <v>73</v>
      </c>
      <c r="B78" s="151"/>
      <c r="C78" s="45" t="s">
        <v>57</v>
      </c>
      <c r="D78" s="46">
        <v>85899821.1</v>
      </c>
      <c r="E78" s="46">
        <v>78394140.46</v>
      </c>
      <c r="F78" s="46">
        <v>64861917.71</v>
      </c>
      <c r="G78" s="46">
        <f t="shared" si="3"/>
        <v>19363815.310745925</v>
      </c>
      <c r="H78" s="46">
        <f t="shared" si="4"/>
        <v>17671860.52162936</v>
      </c>
      <c r="I78" s="46">
        <f t="shared" si="5"/>
        <v>14621383.131579543</v>
      </c>
      <c r="J78" s="45">
        <v>4.4361</v>
      </c>
      <c r="K78" s="45">
        <v>36</v>
      </c>
      <c r="L78" s="47">
        <v>12676726.09</v>
      </c>
    </row>
    <row r="79" spans="1:12" ht="15">
      <c r="A79" s="34">
        <v>74</v>
      </c>
      <c r="B79" s="165">
        <v>2014</v>
      </c>
      <c r="C79" s="35" t="s">
        <v>62</v>
      </c>
      <c r="D79" s="36">
        <v>658943141.55</v>
      </c>
      <c r="E79" s="36">
        <v>630646166.2</v>
      </c>
      <c r="F79" s="36">
        <v>547694129.54</v>
      </c>
      <c r="G79" s="36">
        <f t="shared" si="3"/>
        <v>149166528.93039048</v>
      </c>
      <c r="H79" s="39">
        <f t="shared" si="4"/>
        <v>142760875.20090547</v>
      </c>
      <c r="I79" s="36">
        <f>F79/J79</f>
        <v>123982825.02320315</v>
      </c>
      <c r="J79" s="35">
        <v>4.4175</v>
      </c>
      <c r="K79" s="156">
        <v>37</v>
      </c>
      <c r="L79" s="152">
        <v>154347485.2</v>
      </c>
    </row>
    <row r="80" spans="1:12" ht="15">
      <c r="A80" s="30">
        <v>75</v>
      </c>
      <c r="B80" s="166"/>
      <c r="C80" s="3" t="s">
        <v>66</v>
      </c>
      <c r="D80" s="4">
        <v>372068886.54</v>
      </c>
      <c r="E80" s="4">
        <v>354276169.07</v>
      </c>
      <c r="F80" s="4">
        <v>306719455.57</v>
      </c>
      <c r="G80" s="4">
        <f aca="true" t="shared" si="6" ref="G80:G86">D80/J80</f>
        <v>84226120.32597622</v>
      </c>
      <c r="H80" s="7">
        <f t="shared" si="4"/>
        <v>80198340.47990943</v>
      </c>
      <c r="I80" s="4">
        <f t="shared" si="5"/>
        <v>69432813.93774758</v>
      </c>
      <c r="J80" s="3">
        <v>4.4175</v>
      </c>
      <c r="K80" s="157"/>
      <c r="L80" s="153"/>
    </row>
    <row r="81" spans="1:12" ht="15">
      <c r="A81" s="104"/>
      <c r="B81" s="166"/>
      <c r="C81" s="105"/>
      <c r="D81" s="106"/>
      <c r="E81" s="106"/>
      <c r="F81" s="106"/>
      <c r="G81" s="106"/>
      <c r="H81" s="107"/>
      <c r="I81" s="106"/>
      <c r="J81" s="105"/>
      <c r="K81" s="98">
        <v>38</v>
      </c>
      <c r="L81" s="109">
        <v>3744883.48</v>
      </c>
    </row>
    <row r="82" spans="1:12" ht="15">
      <c r="A82" s="30">
        <v>76</v>
      </c>
      <c r="B82" s="166"/>
      <c r="C82" s="8" t="s">
        <v>67</v>
      </c>
      <c r="D82" s="4">
        <v>412898009.22</v>
      </c>
      <c r="E82" s="4">
        <v>398073703.96</v>
      </c>
      <c r="F82" s="4">
        <v>345228565.28</v>
      </c>
      <c r="G82" s="4">
        <f t="shared" si="6"/>
        <v>93405272.98269428</v>
      </c>
      <c r="H82" s="7">
        <f t="shared" si="4"/>
        <v>90051737.12475964</v>
      </c>
      <c r="I82" s="4">
        <f t="shared" si="5"/>
        <v>78097175.72220337</v>
      </c>
      <c r="J82" s="3">
        <v>4.4205</v>
      </c>
      <c r="K82" s="170">
        <v>39</v>
      </c>
      <c r="L82" s="162">
        <v>459756188.47</v>
      </c>
    </row>
    <row r="83" spans="1:14" ht="15">
      <c r="A83" s="30">
        <v>77</v>
      </c>
      <c r="B83" s="166"/>
      <c r="C83" s="8" t="s">
        <v>68</v>
      </c>
      <c r="D83" s="12">
        <v>259556391.77</v>
      </c>
      <c r="E83" s="12">
        <v>248434687.47</v>
      </c>
      <c r="F83" s="12">
        <v>215249019.52</v>
      </c>
      <c r="G83" s="4">
        <f t="shared" si="6"/>
        <v>58716523.41816537</v>
      </c>
      <c r="H83" s="7">
        <f t="shared" si="4"/>
        <v>56200585.33423821</v>
      </c>
      <c r="I83" s="4">
        <f t="shared" si="5"/>
        <v>48693364.895373836</v>
      </c>
      <c r="J83" s="3">
        <v>4.4205</v>
      </c>
      <c r="K83" s="171"/>
      <c r="L83" s="163"/>
      <c r="M83" s="11"/>
      <c r="N83" s="16"/>
    </row>
    <row r="84" spans="1:14" ht="15">
      <c r="A84" s="30">
        <v>78</v>
      </c>
      <c r="B84" s="166"/>
      <c r="C84" s="8" t="s">
        <v>69</v>
      </c>
      <c r="D84" s="12">
        <v>103096103.44</v>
      </c>
      <c r="E84" s="12">
        <v>74742743.34</v>
      </c>
      <c r="F84" s="12">
        <v>65103125.18</v>
      </c>
      <c r="G84" s="12">
        <f t="shared" si="6"/>
        <v>23322272.014478</v>
      </c>
      <c r="H84" s="7">
        <f t="shared" si="4"/>
        <v>16908210.234136414</v>
      </c>
      <c r="I84" s="12">
        <f t="shared" si="5"/>
        <v>14727547.82943106</v>
      </c>
      <c r="J84" s="3">
        <v>4.4205</v>
      </c>
      <c r="K84" s="171"/>
      <c r="L84" s="163"/>
      <c r="M84" s="15"/>
      <c r="N84" s="13"/>
    </row>
    <row r="85" spans="1:14" ht="15">
      <c r="A85" s="30">
        <v>79</v>
      </c>
      <c r="B85" s="166"/>
      <c r="C85" s="8" t="s">
        <v>70</v>
      </c>
      <c r="D85" s="12">
        <v>137217117.47</v>
      </c>
      <c r="E85" s="12">
        <v>129878199.41</v>
      </c>
      <c r="F85" s="12">
        <v>113466525.35</v>
      </c>
      <c r="G85" s="12">
        <f t="shared" si="6"/>
        <v>31041085.277683523</v>
      </c>
      <c r="H85" s="7">
        <f t="shared" si="4"/>
        <v>29380884.381857257</v>
      </c>
      <c r="I85" s="12">
        <f>F85/J85</f>
        <v>25668255.93258681</v>
      </c>
      <c r="J85" s="19">
        <v>4.4205</v>
      </c>
      <c r="K85" s="171"/>
      <c r="L85" s="163"/>
      <c r="M85" s="15"/>
      <c r="N85" s="13"/>
    </row>
    <row r="86" spans="1:14" ht="15">
      <c r="A86" s="30">
        <v>80</v>
      </c>
      <c r="B86" s="166"/>
      <c r="C86" s="8" t="s">
        <v>71</v>
      </c>
      <c r="D86" s="12">
        <v>86611769.03</v>
      </c>
      <c r="E86" s="12">
        <v>82877327.33</v>
      </c>
      <c r="F86" s="12">
        <v>72369061.07</v>
      </c>
      <c r="G86" s="12">
        <f t="shared" si="6"/>
        <v>19593206.431399167</v>
      </c>
      <c r="H86" s="7">
        <f t="shared" si="4"/>
        <v>18748405.684877276</v>
      </c>
      <c r="I86" s="12">
        <f>F86/J86</f>
        <v>16371238.789729668</v>
      </c>
      <c r="J86" s="19">
        <v>4.4205</v>
      </c>
      <c r="K86" s="171"/>
      <c r="L86" s="163"/>
      <c r="M86" s="15"/>
      <c r="N86" s="13"/>
    </row>
    <row r="87" spans="1:14" ht="15">
      <c r="A87" s="30">
        <v>81</v>
      </c>
      <c r="B87" s="166"/>
      <c r="C87" s="8" t="s">
        <v>72</v>
      </c>
      <c r="D87" s="12">
        <v>173065638.95</v>
      </c>
      <c r="E87" s="12">
        <v>167313231.62</v>
      </c>
      <c r="F87" s="12">
        <v>148761410.75</v>
      </c>
      <c r="G87" s="12">
        <f>D87/J87</f>
        <v>39150693.12294989</v>
      </c>
      <c r="H87" s="7">
        <f t="shared" si="4"/>
        <v>37849390.70693361</v>
      </c>
      <c r="I87" s="12">
        <f>F87/J87</f>
        <v>33652620.91392377</v>
      </c>
      <c r="J87" s="19">
        <v>4.4205</v>
      </c>
      <c r="K87" s="171"/>
      <c r="L87" s="163"/>
      <c r="M87" s="15"/>
      <c r="N87" s="13"/>
    </row>
    <row r="88" spans="1:14" ht="15">
      <c r="A88" s="30">
        <v>82</v>
      </c>
      <c r="B88" s="166"/>
      <c r="C88" s="8" t="s">
        <v>73</v>
      </c>
      <c r="D88" s="12">
        <v>20645940.67</v>
      </c>
      <c r="E88" s="12">
        <v>20645940.67</v>
      </c>
      <c r="F88" s="12">
        <v>15484455.49</v>
      </c>
      <c r="G88" s="12">
        <f>D88/J88</f>
        <v>4670498.963918109</v>
      </c>
      <c r="H88" s="7">
        <f t="shared" si="4"/>
        <v>4670498.963918109</v>
      </c>
      <c r="I88" s="12">
        <f>F88/J88</f>
        <v>3502874.2201108476</v>
      </c>
      <c r="J88" s="19">
        <v>4.4205</v>
      </c>
      <c r="K88" s="171"/>
      <c r="L88" s="163"/>
      <c r="M88" s="15"/>
      <c r="N88" s="13"/>
    </row>
    <row r="89" spans="1:14" ht="15">
      <c r="A89" s="30">
        <v>83</v>
      </c>
      <c r="B89" s="166"/>
      <c r="C89" s="2">
        <v>42001</v>
      </c>
      <c r="D89" s="12">
        <v>844585244.3</v>
      </c>
      <c r="E89" s="12">
        <v>780010600.5</v>
      </c>
      <c r="F89" s="12">
        <v>692244986.71</v>
      </c>
      <c r="G89" s="12">
        <f aca="true" t="shared" si="7" ref="G89:G95">D89/J89</f>
        <v>191061021.21931908</v>
      </c>
      <c r="H89" s="7">
        <f t="shared" si="4"/>
        <v>176453025.78893793</v>
      </c>
      <c r="I89" s="12">
        <f aca="true" t="shared" si="8" ref="I89:I95">F89/J89</f>
        <v>156598798.03415906</v>
      </c>
      <c r="J89" s="19">
        <v>4.4205</v>
      </c>
      <c r="K89" s="171"/>
      <c r="L89" s="163"/>
      <c r="M89" s="15"/>
      <c r="N89" s="13"/>
    </row>
    <row r="90" spans="1:14" ht="15.75" thickBot="1">
      <c r="A90" s="31">
        <v>84</v>
      </c>
      <c r="B90" s="167"/>
      <c r="C90" s="49">
        <v>42002</v>
      </c>
      <c r="D90" s="32">
        <v>82968976.24</v>
      </c>
      <c r="E90" s="32">
        <v>78904997.74</v>
      </c>
      <c r="F90" s="32">
        <v>68965823.01</v>
      </c>
      <c r="G90" s="32">
        <f t="shared" si="7"/>
        <v>18769138.38706029</v>
      </c>
      <c r="H90" s="46">
        <f t="shared" si="4"/>
        <v>17849790.236398596</v>
      </c>
      <c r="I90" s="32">
        <f t="shared" si="8"/>
        <v>15601362.51781473</v>
      </c>
      <c r="J90" s="33">
        <v>4.4205</v>
      </c>
      <c r="K90" s="172"/>
      <c r="L90" s="164"/>
      <c r="M90" s="15"/>
      <c r="N90" s="13"/>
    </row>
    <row r="91" spans="1:14" ht="15">
      <c r="A91" s="26">
        <v>85</v>
      </c>
      <c r="B91" s="168">
        <v>2015</v>
      </c>
      <c r="C91" s="38">
        <v>42229</v>
      </c>
      <c r="D91" s="27">
        <v>895451797.55</v>
      </c>
      <c r="E91" s="27">
        <v>860736646.8</v>
      </c>
      <c r="F91" s="27">
        <v>760048698.58</v>
      </c>
      <c r="G91" s="27">
        <f t="shared" si="7"/>
        <v>203128597.77011546</v>
      </c>
      <c r="H91" s="39">
        <f t="shared" si="4"/>
        <v>195253645.80450514</v>
      </c>
      <c r="I91" s="27">
        <f t="shared" si="8"/>
        <v>172413106.77131775</v>
      </c>
      <c r="J91" s="28">
        <v>4.4083</v>
      </c>
      <c r="K91" s="29">
        <v>40</v>
      </c>
      <c r="L91" s="58">
        <v>22905740.78</v>
      </c>
      <c r="M91" s="15"/>
      <c r="N91" s="13"/>
    </row>
    <row r="92" spans="1:14" ht="15">
      <c r="A92" s="30">
        <v>86</v>
      </c>
      <c r="B92" s="169"/>
      <c r="C92" s="2">
        <v>42277</v>
      </c>
      <c r="D92" s="12">
        <v>309465537.49</v>
      </c>
      <c r="E92" s="12">
        <v>298825169.05</v>
      </c>
      <c r="F92" s="12">
        <v>258447611.31</v>
      </c>
      <c r="G92" s="12">
        <f t="shared" si="7"/>
        <v>69978413.37991543</v>
      </c>
      <c r="H92" s="7">
        <f t="shared" si="4"/>
        <v>67572342.23141804</v>
      </c>
      <c r="I92" s="12">
        <f t="shared" si="8"/>
        <v>58441899.308052376</v>
      </c>
      <c r="J92" s="19">
        <v>4.4223</v>
      </c>
      <c r="K92" s="25">
        <v>41</v>
      </c>
      <c r="L92" s="59">
        <v>56621640</v>
      </c>
      <c r="M92" s="15"/>
      <c r="N92" s="13"/>
    </row>
    <row r="93" spans="1:14" ht="15">
      <c r="A93" s="30">
        <v>87</v>
      </c>
      <c r="B93" s="169"/>
      <c r="C93" s="2">
        <v>42284</v>
      </c>
      <c r="D93" s="12">
        <v>105602631.54</v>
      </c>
      <c r="E93" s="12">
        <v>97848121.13</v>
      </c>
      <c r="F93" s="12">
        <v>86068169.88</v>
      </c>
      <c r="G93" s="12">
        <f t="shared" si="7"/>
        <v>23879572.064310428</v>
      </c>
      <c r="H93" s="7">
        <f t="shared" si="4"/>
        <v>22126070.40001809</v>
      </c>
      <c r="I93" s="12">
        <f t="shared" si="8"/>
        <v>19462309.178481784</v>
      </c>
      <c r="J93" s="19">
        <v>4.4223</v>
      </c>
      <c r="K93" s="25">
        <v>42</v>
      </c>
      <c r="L93" s="59">
        <v>15522874.51</v>
      </c>
      <c r="M93" s="15"/>
      <c r="N93" s="13"/>
    </row>
    <row r="94" spans="1:14" ht="15">
      <c r="A94" s="30">
        <v>88</v>
      </c>
      <c r="B94" s="169"/>
      <c r="C94" s="2">
        <v>42285</v>
      </c>
      <c r="D94" s="12">
        <v>83281074.99</v>
      </c>
      <c r="E94" s="12">
        <v>79337223.95</v>
      </c>
      <c r="F94" s="12">
        <v>68797016.07</v>
      </c>
      <c r="G94" s="12">
        <f t="shared" si="7"/>
        <v>18728737.038702857</v>
      </c>
      <c r="H94" s="7">
        <f t="shared" si="4"/>
        <v>17841820.664762635</v>
      </c>
      <c r="I94" s="12">
        <f t="shared" si="8"/>
        <v>15471476.841253063</v>
      </c>
      <c r="J94" s="19">
        <v>4.4467</v>
      </c>
      <c r="K94" s="25">
        <v>43</v>
      </c>
      <c r="L94" s="65">
        <v>14516880.71</v>
      </c>
      <c r="M94" s="15"/>
      <c r="N94" s="13"/>
    </row>
    <row r="95" spans="1:14" s="18" customFormat="1" ht="15.75" thickBot="1">
      <c r="A95" s="66">
        <v>89</v>
      </c>
      <c r="B95" s="169"/>
      <c r="C95" s="67">
        <v>42345</v>
      </c>
      <c r="D95" s="68">
        <v>856801257.48</v>
      </c>
      <c r="E95" s="68">
        <v>826291217.37</v>
      </c>
      <c r="F95" s="68">
        <v>723344033.53</v>
      </c>
      <c r="G95" s="68">
        <f t="shared" si="7"/>
        <v>192682496.56599277</v>
      </c>
      <c r="H95" s="69">
        <f t="shared" si="4"/>
        <v>185821219.63928306</v>
      </c>
      <c r="I95" s="68">
        <f t="shared" si="8"/>
        <v>162669852.5940585</v>
      </c>
      <c r="J95" s="70">
        <v>4.4467</v>
      </c>
      <c r="K95" s="71">
        <v>44</v>
      </c>
      <c r="L95" s="72">
        <v>167942264.11</v>
      </c>
      <c r="M95" s="73"/>
      <c r="N95" s="74"/>
    </row>
    <row r="96" spans="1:14" s="18" customFormat="1" ht="15">
      <c r="A96" s="75">
        <v>90</v>
      </c>
      <c r="B96" s="159">
        <v>2016</v>
      </c>
      <c r="C96" s="76" t="s">
        <v>77</v>
      </c>
      <c r="D96" s="77">
        <v>80513804.75</v>
      </c>
      <c r="E96" s="27">
        <v>75207597.38</v>
      </c>
      <c r="F96" s="27">
        <v>66233841.74</v>
      </c>
      <c r="G96" s="27">
        <f>D96/J96</f>
        <v>18002773.684681263</v>
      </c>
      <c r="H96" s="78">
        <f>E96/J96</f>
        <v>16816313.167721305</v>
      </c>
      <c r="I96" s="27">
        <f>F96/J96</f>
        <v>14809794.007557634</v>
      </c>
      <c r="J96" s="79">
        <v>4.4723</v>
      </c>
      <c r="K96" s="80">
        <v>45</v>
      </c>
      <c r="L96" s="72">
        <v>12710881.18</v>
      </c>
      <c r="M96" s="73"/>
      <c r="N96" s="74"/>
    </row>
    <row r="97" spans="1:14" s="18" customFormat="1" ht="15.75" thickBot="1">
      <c r="A97" s="81">
        <v>91</v>
      </c>
      <c r="B97" s="160"/>
      <c r="C97" s="91" t="s">
        <v>77</v>
      </c>
      <c r="D97" s="82">
        <v>62898733.07</v>
      </c>
      <c r="E97" s="32">
        <v>60337181.95</v>
      </c>
      <c r="F97" s="32">
        <v>53478080.45</v>
      </c>
      <c r="G97" s="32">
        <f>D97/J97</f>
        <v>13967253.585148668</v>
      </c>
      <c r="H97" s="83">
        <f>E97/J97</f>
        <v>13398437.134989897</v>
      </c>
      <c r="I97" s="32">
        <f>F97/J97</f>
        <v>11875309.317611529</v>
      </c>
      <c r="J97" s="84">
        <v>4.5033</v>
      </c>
      <c r="K97" s="85">
        <v>46</v>
      </c>
      <c r="L97" s="72">
        <v>12115285.82</v>
      </c>
      <c r="M97" s="73"/>
      <c r="N97" s="74"/>
    </row>
    <row r="98" spans="1:15" s="18" customFormat="1" ht="15.75" thickBot="1">
      <c r="A98" s="89">
        <v>92</v>
      </c>
      <c r="B98" s="160"/>
      <c r="C98" s="92" t="s">
        <v>78</v>
      </c>
      <c r="D98" s="86">
        <v>1867393835.19</v>
      </c>
      <c r="E98" s="86">
        <v>1799322198.57</v>
      </c>
      <c r="F98" s="86">
        <v>1556302765.47</v>
      </c>
      <c r="G98" s="86">
        <f>D98/J98</f>
        <v>414672314.7891546</v>
      </c>
      <c r="H98" s="87">
        <f>E98/J98</f>
        <v>399556369.4557324</v>
      </c>
      <c r="I98" s="86">
        <f>F98/J98</f>
        <v>345591625.13490105</v>
      </c>
      <c r="J98" s="84">
        <v>4.5033</v>
      </c>
      <c r="K98" s="88">
        <v>47</v>
      </c>
      <c r="L98" s="87">
        <v>324175321.63</v>
      </c>
      <c r="M98" s="110"/>
      <c r="N98" s="111"/>
      <c r="O98" s="111"/>
    </row>
    <row r="99" spans="1:15" s="18" customFormat="1" ht="15.75" thickBot="1">
      <c r="A99" s="90">
        <v>93</v>
      </c>
      <c r="B99" s="161"/>
      <c r="C99" s="94" t="s">
        <v>79</v>
      </c>
      <c r="D99" s="95">
        <v>327360625.18</v>
      </c>
      <c r="E99" s="95">
        <v>311476394.06</v>
      </c>
      <c r="F99" s="95">
        <v>281640462.65</v>
      </c>
      <c r="G99" s="95">
        <f>D99/J99</f>
        <v>73423937.46327241</v>
      </c>
      <c r="H99" s="96">
        <f>E99/J99</f>
        <v>69861252.4526186</v>
      </c>
      <c r="I99" s="95">
        <f>F99/J99</f>
        <v>63169331.08668835</v>
      </c>
      <c r="J99" s="70">
        <v>4.4585</v>
      </c>
      <c r="K99" s="97">
        <v>48</v>
      </c>
      <c r="L99" s="96">
        <v>104020917.92</v>
      </c>
      <c r="M99" s="110"/>
      <c r="N99" s="111"/>
      <c r="O99" s="111"/>
    </row>
    <row r="100" spans="1:14" s="18" customFormat="1" ht="15.75" thickBot="1">
      <c r="A100" s="93">
        <v>94</v>
      </c>
      <c r="B100" s="112">
        <v>2017</v>
      </c>
      <c r="C100" s="116" t="s">
        <v>80</v>
      </c>
      <c r="D100" s="113">
        <v>2895829068.87</v>
      </c>
      <c r="E100" s="113">
        <v>2778190050.38</v>
      </c>
      <c r="F100" s="113">
        <v>2409068967.89</v>
      </c>
      <c r="G100" s="113">
        <f>D100/J100</f>
        <v>641678093.6581799</v>
      </c>
      <c r="H100" s="113">
        <f>E100/J100</f>
        <v>615610815.7459726</v>
      </c>
      <c r="I100" s="113">
        <f>F100/J100</f>
        <v>533818380.1746105</v>
      </c>
      <c r="J100" s="114">
        <v>4.5129</v>
      </c>
      <c r="K100" s="115">
        <v>49</v>
      </c>
      <c r="L100" s="119">
        <v>106357993.76999986</v>
      </c>
      <c r="M100" s="18" t="s">
        <v>86</v>
      </c>
      <c r="N100" s="74"/>
    </row>
    <row r="101" spans="1:14" s="18" customFormat="1" ht="15">
      <c r="A101" s="20"/>
      <c r="B101" s="121"/>
      <c r="C101" s="122"/>
      <c r="D101" s="123"/>
      <c r="E101" s="123"/>
      <c r="F101" s="123"/>
      <c r="G101" s="123"/>
      <c r="H101" s="123"/>
      <c r="I101" s="123"/>
      <c r="J101" s="124"/>
      <c r="K101" s="125"/>
      <c r="L101" s="119">
        <v>89454521.63</v>
      </c>
      <c r="M101" s="73" t="s">
        <v>87</v>
      </c>
      <c r="N101" s="74"/>
    </row>
    <row r="102" spans="1:14" ht="15">
      <c r="A102" s="20"/>
      <c r="B102" s="21"/>
      <c r="C102" s="22"/>
      <c r="D102" s="23"/>
      <c r="E102" s="23"/>
      <c r="F102" s="23"/>
      <c r="G102" s="23"/>
      <c r="H102" s="23"/>
      <c r="I102" s="23"/>
      <c r="J102" s="21"/>
      <c r="K102" s="24"/>
      <c r="L102" s="24"/>
      <c r="N102" s="13"/>
    </row>
    <row r="103" spans="2:14" ht="15">
      <c r="B103" s="62" t="s">
        <v>76</v>
      </c>
      <c r="C103" s="63"/>
      <c r="D103" s="64">
        <f aca="true" t="shared" si="9" ref="D103:I103">SUM(D5:D102)</f>
        <v>17495699021.062798</v>
      </c>
      <c r="E103" s="64">
        <f t="shared" si="9"/>
        <v>16745410340.04</v>
      </c>
      <c r="F103" s="64">
        <f t="shared" si="9"/>
        <v>14629782138.61991</v>
      </c>
      <c r="G103" s="64">
        <f t="shared" si="9"/>
        <v>3938192176.062416</v>
      </c>
      <c r="H103" s="64">
        <f t="shared" si="9"/>
        <v>3769339874.915434</v>
      </c>
      <c r="I103" s="64">
        <f t="shared" si="9"/>
        <v>3293118723.5682845</v>
      </c>
      <c r="J103" s="64"/>
      <c r="K103" s="64"/>
      <c r="L103" s="64">
        <f>SUM(L5:L99)</f>
        <v>2347832803.32</v>
      </c>
      <c r="M103" s="11"/>
      <c r="N103" s="14"/>
    </row>
    <row r="104" spans="6:14" ht="15">
      <c r="F104" s="57"/>
      <c r="L104" s="17"/>
      <c r="N104" s="13"/>
    </row>
    <row r="105" spans="6:12" ht="15">
      <c r="F105" s="57"/>
      <c r="L105" s="17"/>
    </row>
    <row r="106" spans="9:12" ht="15">
      <c r="I106" s="1"/>
      <c r="L106" s="17"/>
    </row>
    <row r="107" spans="9:13" ht="15">
      <c r="I107" s="1"/>
      <c r="K107" s="1" t="s">
        <v>81</v>
      </c>
      <c r="L107" s="117">
        <v>3200038455</v>
      </c>
      <c r="M107" s="120">
        <f>L103/L107</f>
        <v>0.7336889341600116</v>
      </c>
    </row>
    <row r="108" spans="8:11" ht="15">
      <c r="H108" s="11"/>
      <c r="I108" s="1"/>
      <c r="K108" s="1" t="s">
        <v>83</v>
      </c>
    </row>
    <row r="109" ht="15">
      <c r="K109" s="118" t="s">
        <v>82</v>
      </c>
    </row>
    <row r="110" ht="15">
      <c r="H110" s="16"/>
    </row>
    <row r="113" ht="15">
      <c r="H113" s="11"/>
    </row>
    <row r="114" spans="7:8" ht="15">
      <c r="G114" s="11"/>
      <c r="H114" s="11"/>
    </row>
    <row r="115" spans="7:8" ht="15">
      <c r="G115" s="11"/>
      <c r="H115" s="11"/>
    </row>
    <row r="116" spans="4:8" ht="15">
      <c r="D116" s="14"/>
      <c r="E116" s="14"/>
      <c r="F116" s="14"/>
      <c r="G116" s="16"/>
      <c r="H116" s="16"/>
    </row>
  </sheetData>
  <sheetProtection/>
  <mergeCells count="53">
    <mergeCell ref="B96:B99"/>
    <mergeCell ref="L82:L90"/>
    <mergeCell ref="B5:B13"/>
    <mergeCell ref="B14:B21"/>
    <mergeCell ref="B79:B90"/>
    <mergeCell ref="B91:B95"/>
    <mergeCell ref="K82:K90"/>
    <mergeCell ref="B50:B78"/>
    <mergeCell ref="K7:K9"/>
    <mergeCell ref="K10:K14"/>
    <mergeCell ref="K15:K18"/>
    <mergeCell ref="K19:K21"/>
    <mergeCell ref="K23:K25"/>
    <mergeCell ref="K26:K31"/>
    <mergeCell ref="K37:K38"/>
    <mergeCell ref="K45:K49"/>
    <mergeCell ref="K39:K40"/>
    <mergeCell ref="K57:K58"/>
    <mergeCell ref="L19:L21"/>
    <mergeCell ref="K5:K6"/>
    <mergeCell ref="L32:L36"/>
    <mergeCell ref="L37:L38"/>
    <mergeCell ref="L57:L58"/>
    <mergeCell ref="K51:K52"/>
    <mergeCell ref="L51:L52"/>
    <mergeCell ref="L79:L80"/>
    <mergeCell ref="L71:L72"/>
    <mergeCell ref="L63:L64"/>
    <mergeCell ref="K71:K72"/>
    <mergeCell ref="K68:K69"/>
    <mergeCell ref="L59:L60"/>
    <mergeCell ref="K59:K60"/>
    <mergeCell ref="L68:L69"/>
    <mergeCell ref="K79:K80"/>
    <mergeCell ref="K63:K64"/>
    <mergeCell ref="A2:L2"/>
    <mergeCell ref="L5:L6"/>
    <mergeCell ref="L7:L9"/>
    <mergeCell ref="L10:L14"/>
    <mergeCell ref="L15:L18"/>
    <mergeCell ref="L41:L42"/>
    <mergeCell ref="B22:B38"/>
    <mergeCell ref="B39:B49"/>
    <mergeCell ref="L43:L44"/>
    <mergeCell ref="K43:K44"/>
    <mergeCell ref="L54:L55"/>
    <mergeCell ref="L23:L25"/>
    <mergeCell ref="K41:K42"/>
    <mergeCell ref="K54:K55"/>
    <mergeCell ref="L45:L49"/>
    <mergeCell ref="L39:L40"/>
    <mergeCell ref="L26:L31"/>
    <mergeCell ref="K32:K36"/>
  </mergeCells>
  <hyperlinks>
    <hyperlink ref="K109" r:id="rId1" display="https://webgate.ec.europa.eu/sfc2007/frontoffice/commission/decision/display.do?objectUniqId=6398"/>
  </hyperlinks>
  <printOptions/>
  <pageMargins left="0.7" right="0.7" top="0.75" bottom="0.5" header="0.3" footer="0.3"/>
  <pageSetup fitToHeight="0" fitToWidth="1" horizontalDpi="600" verticalDpi="600" orientation="landscape" scale="6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4"/>
  <sheetViews>
    <sheetView tabSelected="1" zoomScalePageLayoutView="0" workbookViewId="0" topLeftCell="A7">
      <selection activeCell="G22" sqref="G22"/>
    </sheetView>
  </sheetViews>
  <sheetFormatPr defaultColWidth="9.140625" defaultRowHeight="15"/>
  <cols>
    <col min="1" max="1" width="13.7109375" style="0" customWidth="1"/>
    <col min="2" max="2" width="12.421875" style="0" customWidth="1"/>
    <col min="3" max="3" width="17.421875" style="0" customWidth="1"/>
    <col min="4" max="4" width="18.140625" style="0" customWidth="1"/>
    <col min="5" max="5" width="17.421875" style="0" customWidth="1"/>
    <col min="6" max="6" width="19.57421875" style="0" customWidth="1"/>
    <col min="7" max="7" width="18.57421875" style="0" customWidth="1"/>
  </cols>
  <sheetData>
    <row r="3" spans="1:5" ht="15">
      <c r="A3" s="126"/>
      <c r="B3" s="126" t="s">
        <v>84</v>
      </c>
      <c r="D3" s="129"/>
      <c r="E3" s="138" t="s">
        <v>88</v>
      </c>
    </row>
    <row r="4" spans="2:7" s="130" customFormat="1" ht="60">
      <c r="B4" s="133"/>
      <c r="C4" s="133" t="s">
        <v>81</v>
      </c>
      <c r="D4" s="133" t="s">
        <v>90</v>
      </c>
      <c r="E4" s="133" t="s">
        <v>91</v>
      </c>
      <c r="F4" s="135" t="s">
        <v>94</v>
      </c>
      <c r="G4" s="135" t="s">
        <v>93</v>
      </c>
    </row>
    <row r="5" spans="2:7" ht="15">
      <c r="B5" s="134">
        <v>2007</v>
      </c>
      <c r="C5" s="131">
        <v>3476144996</v>
      </c>
      <c r="D5" s="132">
        <v>0</v>
      </c>
      <c r="E5" s="136" t="s">
        <v>89</v>
      </c>
      <c r="F5" s="137">
        <v>0</v>
      </c>
      <c r="G5" s="136" t="s">
        <v>89</v>
      </c>
    </row>
    <row r="6" spans="2:7" ht="15">
      <c r="B6" s="134">
        <v>2008</v>
      </c>
      <c r="C6" s="131">
        <v>3476144996</v>
      </c>
      <c r="D6" s="132">
        <v>0</v>
      </c>
      <c r="E6" s="136" t="s">
        <v>89</v>
      </c>
      <c r="F6" s="137">
        <v>0</v>
      </c>
      <c r="G6" s="136" t="s">
        <v>89</v>
      </c>
    </row>
    <row r="7" spans="2:7" ht="15">
      <c r="B7" s="134">
        <v>2009</v>
      </c>
      <c r="C7" s="131">
        <v>3476144996</v>
      </c>
      <c r="D7" s="132">
        <v>1467417.28</v>
      </c>
      <c r="E7" s="136" t="s">
        <v>89</v>
      </c>
      <c r="F7" s="137">
        <f>D7/C7</f>
        <v>0.00042213926107471266</v>
      </c>
      <c r="G7" s="136" t="s">
        <v>89</v>
      </c>
    </row>
    <row r="8" spans="2:7" ht="15">
      <c r="B8" s="134">
        <v>2010</v>
      </c>
      <c r="C8" s="131">
        <v>3476144996</v>
      </c>
      <c r="D8" s="132">
        <v>19773220.85</v>
      </c>
      <c r="E8" s="136" t="s">
        <v>89</v>
      </c>
      <c r="F8" s="137">
        <f aca="true" t="shared" si="0" ref="F8:F14">D8/C8</f>
        <v>0.0056882612413328695</v>
      </c>
      <c r="G8" s="136" t="s">
        <v>89</v>
      </c>
    </row>
    <row r="9" spans="2:7" ht="15">
      <c r="B9" s="134">
        <v>2011</v>
      </c>
      <c r="C9" s="131">
        <v>3476144996</v>
      </c>
      <c r="D9" s="132">
        <v>190329482.06</v>
      </c>
      <c r="E9" s="136" t="s">
        <v>89</v>
      </c>
      <c r="F9" s="137">
        <f t="shared" si="0"/>
        <v>0.054753033109669516</v>
      </c>
      <c r="G9" s="136" t="s">
        <v>89</v>
      </c>
    </row>
    <row r="10" spans="2:7" ht="15">
      <c r="B10" s="134">
        <v>2012</v>
      </c>
      <c r="C10" s="131">
        <v>3476144996</v>
      </c>
      <c r="D10" s="132">
        <v>268847581.33</v>
      </c>
      <c r="E10" s="136" t="s">
        <v>89</v>
      </c>
      <c r="F10" s="137">
        <f t="shared" si="0"/>
        <v>0.07734072705234186</v>
      </c>
      <c r="G10" s="136" t="s">
        <v>89</v>
      </c>
    </row>
    <row r="11" spans="2:7" ht="15">
      <c r="B11" s="134">
        <v>2013</v>
      </c>
      <c r="C11" s="131">
        <v>3476144996</v>
      </c>
      <c r="D11" s="132">
        <v>948109891.54</v>
      </c>
      <c r="E11" s="136" t="s">
        <v>89</v>
      </c>
      <c r="F11" s="137">
        <f t="shared" si="0"/>
        <v>0.2727475098509959</v>
      </c>
      <c r="G11" s="136" t="s">
        <v>89</v>
      </c>
    </row>
    <row r="12" spans="1:7" ht="15">
      <c r="A12" s="128"/>
      <c r="B12" s="134">
        <v>2014</v>
      </c>
      <c r="C12" s="131">
        <v>3476144996</v>
      </c>
      <c r="D12" s="132">
        <v>999452444.51</v>
      </c>
      <c r="E12" s="136" t="s">
        <v>89</v>
      </c>
      <c r="F12" s="137">
        <f t="shared" si="0"/>
        <v>0.2875174786034731</v>
      </c>
      <c r="G12" s="136" t="s">
        <v>89</v>
      </c>
    </row>
    <row r="13" spans="2:7" ht="15">
      <c r="B13" s="134">
        <v>2015</v>
      </c>
      <c r="C13" s="131">
        <v>3476144996</v>
      </c>
      <c r="D13" s="132">
        <v>1712351256.95</v>
      </c>
      <c r="E13" s="136" t="s">
        <v>89</v>
      </c>
      <c r="F13" s="137">
        <f t="shared" si="0"/>
        <v>0.49260064206769355</v>
      </c>
      <c r="G13" s="136" t="s">
        <v>89</v>
      </c>
    </row>
    <row r="14" spans="2:7" ht="15">
      <c r="B14" s="134">
        <v>2016</v>
      </c>
      <c r="C14" s="131">
        <v>3200038455</v>
      </c>
      <c r="D14" s="132">
        <v>2347832803.32</v>
      </c>
      <c r="E14" s="136" t="s">
        <v>89</v>
      </c>
      <c r="F14" s="137">
        <f t="shared" si="0"/>
        <v>0.7336889341600116</v>
      </c>
      <c r="G14" s="136" t="s">
        <v>89</v>
      </c>
    </row>
    <row r="15" spans="2:7" ht="15">
      <c r="B15" s="134">
        <v>2017</v>
      </c>
      <c r="C15" s="131">
        <v>3200038455</v>
      </c>
      <c r="D15" s="132">
        <v>2347832803.32</v>
      </c>
      <c r="E15" s="132">
        <v>106357993.76999986</v>
      </c>
      <c r="F15" s="127">
        <f>D15/C15</f>
        <v>0.7336889341600116</v>
      </c>
      <c r="G15" s="127">
        <f>(D15+E15)/C15</f>
        <v>0.7669254078042009</v>
      </c>
    </row>
    <row r="16" spans="2:7" ht="15">
      <c r="B16" s="134">
        <v>2018</v>
      </c>
      <c r="C16" s="131">
        <v>3200038455</v>
      </c>
      <c r="D16" s="132">
        <v>2347832803.32</v>
      </c>
      <c r="E16" s="132">
        <v>89454521.63</v>
      </c>
      <c r="F16" s="127">
        <f>D16/C16</f>
        <v>0.7336889341600116</v>
      </c>
      <c r="G16" s="127">
        <f>(D16+E16)/C16</f>
        <v>0.7616431362384988</v>
      </c>
    </row>
    <row r="17" spans="2:7" ht="15">
      <c r="B17" s="134">
        <v>2019</v>
      </c>
      <c r="C17" s="131">
        <f>C16-303408395.24</f>
        <v>2896630059.76</v>
      </c>
      <c r="D17" s="132">
        <v>2347832803.32</v>
      </c>
      <c r="E17" s="132">
        <v>89454521.63</v>
      </c>
      <c r="F17" s="127">
        <f>D17/C17</f>
        <v>0.8105394043706532</v>
      </c>
      <c r="G17" s="127">
        <f>(D17+E17)/C17</f>
        <v>0.8414216778348083</v>
      </c>
    </row>
    <row r="18" spans="2:7" ht="15">
      <c r="B18" s="173" t="s">
        <v>92</v>
      </c>
      <c r="C18" s="173"/>
      <c r="D18" s="173"/>
      <c r="E18" s="173"/>
      <c r="F18" s="173"/>
      <c r="G18" s="173"/>
    </row>
    <row r="19" spans="2:7" ht="12" customHeight="1">
      <c r="B19" s="174" t="s">
        <v>85</v>
      </c>
      <c r="C19" s="174"/>
      <c r="D19" s="174"/>
      <c r="E19" s="174"/>
      <c r="F19" s="174"/>
      <c r="G19" s="174"/>
    </row>
    <row r="20" spans="2:7" ht="12" customHeight="1">
      <c r="B20" s="174"/>
      <c r="C20" s="174"/>
      <c r="D20" s="174"/>
      <c r="E20" s="174"/>
      <c r="F20" s="174"/>
      <c r="G20" s="174"/>
    </row>
    <row r="21" ht="15">
      <c r="D21" s="1">
        <f>D17+E17</f>
        <v>2437287324.9500003</v>
      </c>
    </row>
    <row r="22" spans="3:6" ht="51">
      <c r="C22" s="128"/>
      <c r="D22">
        <v>2437287324.95</v>
      </c>
      <c r="E22" s="139" t="s">
        <v>95</v>
      </c>
      <c r="F22" s="140">
        <f>(D17+E17)/C5</f>
        <v>0.701146622984538</v>
      </c>
    </row>
    <row r="23" spans="5:6" ht="15">
      <c r="E23" t="s">
        <v>96</v>
      </c>
      <c r="F23" s="1">
        <f>C5-D17-E17</f>
        <v>1038857671.0499998</v>
      </c>
    </row>
    <row r="24" ht="15">
      <c r="F24">
        <v>1038857671.05</v>
      </c>
    </row>
  </sheetData>
  <sheetProtection/>
  <mergeCells count="2">
    <mergeCell ref="B18:G18"/>
    <mergeCell ref="B19:G20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2014-04-17T09:21:40Z</cp:lastPrinted>
  <dcterms:created xsi:type="dcterms:W3CDTF">2006-09-16T00:00:00Z</dcterms:created>
  <dcterms:modified xsi:type="dcterms:W3CDTF">2020-11-12T10:45:13Z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